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35" windowWidth="1680" windowHeight="11640" tabRatio="955" activeTab="8"/>
  </bookViews>
  <sheets>
    <sheet name="Bachs-JS" sheetId="1" r:id="rId1"/>
    <sheet name="Buchs-JS" sheetId="2" r:id="rId2"/>
    <sheet name="Dänikon-Hüttikon-JS" sheetId="3" r:id="rId3"/>
    <sheet name="Niederweningen-JS" sheetId="4" r:id="rId4"/>
    <sheet name="Regensdorf-Watt-JS" sheetId="5" r:id="rId5"/>
    <sheet name="Salen-JS" sheetId="6" r:id="rId6"/>
    <sheet name="Schöfflisdorf-JS" sheetId="7" r:id="rId7"/>
    <sheet name="Stadel-JS" sheetId="8" r:id="rId8"/>
    <sheet name="Einzelrangliste JS" sheetId="9" r:id="rId9"/>
    <sheet name="Becher" sheetId="10" r:id="rId10"/>
    <sheet name="König" sheetId="11" r:id="rId11"/>
    <sheet name="Sektionsrangliste JS" sheetId="12" r:id="rId12"/>
    <sheet name="Gruppenrangliste JS" sheetId="13" r:id="rId13"/>
    <sheet name="Übersicht aller Gewinner" sheetId="14" r:id="rId14"/>
    <sheet name="Buchs-JJ" sheetId="15" r:id="rId15"/>
    <sheet name="Dänikon-Hüttikon-JJ" sheetId="16" r:id="rId16"/>
    <sheet name="Niederweningen-JJ" sheetId="17" r:id="rId17"/>
    <sheet name="Salen-JJ" sheetId="18" r:id="rId18"/>
    <sheet name="Schöfflisdorf-JJ" sheetId="19" r:id="rId19"/>
    <sheet name="Einzelrangliste JJ" sheetId="20" r:id="rId20"/>
    <sheet name="Grupperangliste Jugendliche" sheetId="21" r:id="rId21"/>
    <sheet name="Leiter" sheetId="22" r:id="rId22"/>
  </sheets>
  <definedNames>
    <definedName name="_xlnm.Print_Area" localSheetId="19">'Einzelrangliste JJ'!$A$1:$G$38</definedName>
    <definedName name="_xlnm.Print_Area" localSheetId="8">'Einzelrangliste JS'!$A$1:$K$49</definedName>
    <definedName name="_xlnm.Print_Titles" localSheetId="19">'Einzelrangliste JJ'!$10:$11</definedName>
    <definedName name="_xlnm.Print_Titles" localSheetId="8">'Einzelrangliste JS'!$10:$11</definedName>
    <definedName name="_xlnm.Print_Titles" localSheetId="12">'Gruppenrangliste JS'!$9:$9</definedName>
    <definedName name="_xlnm.Print_Titles" localSheetId="20">'Grupperangliste Jugendliche'!$9:$9</definedName>
  </definedNames>
  <calcPr calcMode="manual" fullCalcOnLoad="1"/>
</workbook>
</file>

<file path=xl/sharedStrings.xml><?xml version="1.0" encoding="utf-8"?>
<sst xmlns="http://schemas.openxmlformats.org/spreadsheetml/2006/main" count="853" uniqueCount="211">
  <si>
    <t>DIELSDORF</t>
  </si>
  <si>
    <t>Schiessplatz Regensberg</t>
  </si>
  <si>
    <t>Punkte</t>
  </si>
  <si>
    <t>Name, Vorname</t>
  </si>
  <si>
    <t>Verein</t>
  </si>
  <si>
    <t>Dame</t>
  </si>
  <si>
    <t>KA</t>
  </si>
  <si>
    <t>Dänikon-Hüttikon</t>
  </si>
  <si>
    <t>Pflichtresultate</t>
  </si>
  <si>
    <t>Summe Pflichtresultate</t>
  </si>
  <si>
    <t>Durchschnitt</t>
  </si>
  <si>
    <t>LEITERWETTKAMPF</t>
  </si>
  <si>
    <t>BECHER-GEWINNER</t>
  </si>
  <si>
    <t>SCHÜTZENKÖNIG</t>
  </si>
  <si>
    <t>Rang</t>
  </si>
  <si>
    <t>SEKTIONSRANGLISTE</t>
  </si>
  <si>
    <t>Kurs</t>
  </si>
  <si>
    <t>Schütze 1</t>
  </si>
  <si>
    <t>Pt</t>
  </si>
  <si>
    <t>Schütze 2</t>
  </si>
  <si>
    <t>Schütze 3</t>
  </si>
  <si>
    <t>Schütze 4</t>
  </si>
  <si>
    <t>TOTAL</t>
  </si>
  <si>
    <t xml:space="preserve">                      KURS</t>
  </si>
  <si>
    <t>1.Rde</t>
  </si>
  <si>
    <t>2.Rde</t>
  </si>
  <si>
    <t>BEZIRKSSCHÜTZENVERBAND DIELSDORF</t>
  </si>
  <si>
    <t>BEZIRKSSCHÜTZENVERBAND</t>
  </si>
  <si>
    <t>Saxer Michael</t>
  </si>
  <si>
    <t>Buchs</t>
  </si>
  <si>
    <t>Regensdorf-Watt</t>
  </si>
  <si>
    <t>Iseli Markus</t>
  </si>
  <si>
    <t>Niederglatt</t>
  </si>
  <si>
    <t>Otelfingen</t>
  </si>
  <si>
    <t>Niederweningen</t>
  </si>
  <si>
    <t>Teilnehmer</t>
  </si>
  <si>
    <t>KK</t>
  </si>
  <si>
    <t>Rüeger Karl</t>
  </si>
  <si>
    <t>Steffen Beat</t>
  </si>
  <si>
    <t>Merki Michael</t>
  </si>
  <si>
    <t>Stillhart Sonja</t>
  </si>
  <si>
    <t>Zogg Phillippe</t>
  </si>
  <si>
    <t>Duber Fabian</t>
  </si>
  <si>
    <t>Besonderheiten:</t>
  </si>
  <si>
    <t>Auszeichnung: Kopfkranz</t>
  </si>
  <si>
    <t>Auszeichnung: Sackmesser</t>
  </si>
  <si>
    <t>Gruppen</t>
  </si>
  <si>
    <t>Auszeichnung: Speck</t>
  </si>
  <si>
    <t>Regensberger - Becher</t>
  </si>
  <si>
    <t xml:space="preserve">Schützenkönig  </t>
  </si>
  <si>
    <t xml:space="preserve">Einzelrangliste                      </t>
  </si>
  <si>
    <t>1. Rang</t>
  </si>
  <si>
    <t>2. Rang</t>
  </si>
  <si>
    <t>3. Rang</t>
  </si>
  <si>
    <t>Schöfflisdorf</t>
  </si>
  <si>
    <t>1. Den Regensberger- Becher erhält der beste JS jedes Kurses.</t>
  </si>
  <si>
    <t>2. Ist der / die Kursbeste bereits Gewinner eines Preises aus obenaufgeführten Auszeichnungen, erhält der / die nächstbeste den Becher.</t>
  </si>
  <si>
    <t>4. Teilnehmer für den Schützenkönig- Ausstich: 1 bis 14 Tln: 1 / ab 15 Tln: 2.</t>
  </si>
  <si>
    <t>Bachs</t>
  </si>
  <si>
    <t>Gassmann Reto</t>
  </si>
  <si>
    <t>Meier Roger</t>
  </si>
  <si>
    <t>Meier Roland</t>
  </si>
  <si>
    <t>Saxer Daniel</t>
  </si>
  <si>
    <t>Mäder Heinz</t>
  </si>
  <si>
    <t>JS Bachs</t>
  </si>
  <si>
    <t>JS Niederweningen</t>
  </si>
  <si>
    <t>JS Schöfflisdorf</t>
  </si>
  <si>
    <t>JS Regensdorf-Watt</t>
  </si>
  <si>
    <t>EINZELRANGLISTE Jungschützen</t>
  </si>
  <si>
    <t>EINZELRANGLISTE Jugendliche</t>
  </si>
  <si>
    <t>GRUPPENRANGLISTE Jugendliche</t>
  </si>
  <si>
    <t>GRUPPENRANGLISTE Jungschützen</t>
  </si>
  <si>
    <t>Salen</t>
  </si>
  <si>
    <t>Weiss Patrick</t>
  </si>
  <si>
    <t>Meierhofer Roman</t>
  </si>
  <si>
    <t>Schmid Hans</t>
  </si>
  <si>
    <t>Gruppe</t>
  </si>
  <si>
    <t>Oberglatt</t>
  </si>
  <si>
    <t>Staubli Michael</t>
  </si>
  <si>
    <t>Stadel</t>
  </si>
  <si>
    <t>JS Stadel</t>
  </si>
  <si>
    <t>Albrecht Robert</t>
  </si>
  <si>
    <t>Schärer Marco</t>
  </si>
  <si>
    <t>Baumgartner Patrik</t>
  </si>
  <si>
    <t>3. Figuriert ein JS sowohl in der Einzelrangliste als auch beim Schützenkönig unter den ersten 3, erhält er beide Auszeichnungen (Kopfkranz und Sackmesser), jedoch nicht den Regensberger- Becher.</t>
  </si>
  <si>
    <t>Neerach</t>
  </si>
  <si>
    <t>JS Dänikon-Hüttikon</t>
  </si>
  <si>
    <t>Kolp Elisabeth</t>
  </si>
  <si>
    <t>Gassmann Patric</t>
  </si>
  <si>
    <t>Albrecht Walter</t>
  </si>
  <si>
    <t>Schertenleib Peter</t>
  </si>
  <si>
    <t>Engelhard Martin</t>
  </si>
  <si>
    <t>Storni Ricardo</t>
  </si>
  <si>
    <t>Perren Lukas</t>
  </si>
  <si>
    <t>Imhof Urs</t>
  </si>
  <si>
    <t>Schütz Christoph</t>
  </si>
  <si>
    <t xml:space="preserve">Dänikon-Hüttikon </t>
  </si>
  <si>
    <t>VEREINSLISTE</t>
  </si>
  <si>
    <t>Albrecht Michael, 1993</t>
  </si>
  <si>
    <t>Derrer Renato, 1993</t>
  </si>
  <si>
    <t>Schütz Thomas, 1994</t>
  </si>
  <si>
    <t>Camenzind Stefan, 1994</t>
  </si>
  <si>
    <t>Wyss Kevin, 1993</t>
  </si>
  <si>
    <t>Bolliger Pravit, 1994</t>
  </si>
  <si>
    <t>Brändli Florian, 1993</t>
  </si>
  <si>
    <t>Amrein Pascal, 1993</t>
  </si>
  <si>
    <t>Haas Alexander, 1994</t>
  </si>
  <si>
    <t>von Dach Joel, 1993</t>
  </si>
  <si>
    <t>Fivian Benjamin, 1993</t>
  </si>
  <si>
    <t>Zoller Michael, 1993</t>
  </si>
  <si>
    <t>Meier Dylan, 1998</t>
  </si>
  <si>
    <t>Capitani Luca, 1995</t>
  </si>
  <si>
    <t>Merz Alina, 1998</t>
  </si>
  <si>
    <t>Gayk Diego, 1998</t>
  </si>
  <si>
    <t>Meier Robin, 1999</t>
  </si>
  <si>
    <t>Widmer Sven, 2000</t>
  </si>
  <si>
    <t>Spillmann Marc, 2000</t>
  </si>
  <si>
    <t>Vögeli Sascha, 1999</t>
  </si>
  <si>
    <t>Widmer Mirco, 1996</t>
  </si>
  <si>
    <t>Brunner Noël, 1998</t>
  </si>
  <si>
    <t>Welti Patrick, 1995</t>
  </si>
  <si>
    <t>Küderli Raffael, 1995</t>
  </si>
  <si>
    <t>Tramm Alexander, 1995</t>
  </si>
  <si>
    <t>Dänikon-Hüttikon 1</t>
  </si>
  <si>
    <t>Dänikon-Hüttikon 2</t>
  </si>
  <si>
    <t>Dänikon-Hüttikon 3</t>
  </si>
  <si>
    <t>Niederweningen 1</t>
  </si>
  <si>
    <t>Breiter Pascal, 1995</t>
  </si>
  <si>
    <t>Derrer Beat, 1994</t>
  </si>
  <si>
    <t>Camastral Marco, 1994</t>
  </si>
  <si>
    <t>Oetterli Fabian, 1995</t>
  </si>
  <si>
    <t>Lips Stefanie, 1995</t>
  </si>
  <si>
    <t>Gossweiler Cyril, 1995</t>
  </si>
  <si>
    <t>Zünd Roman, 1995</t>
  </si>
  <si>
    <t>Stutz Aline, 1995</t>
  </si>
  <si>
    <t>x</t>
  </si>
  <si>
    <t>Zbinden Patrizia, 1995</t>
  </si>
  <si>
    <t>Perren Vera, 1995</t>
  </si>
  <si>
    <t>JS Salen</t>
  </si>
  <si>
    <t>Bachs 1</t>
  </si>
  <si>
    <t>Salen 1</t>
  </si>
  <si>
    <t>Salen 2</t>
  </si>
  <si>
    <t xml:space="preserve">Schöfflisdorf </t>
  </si>
  <si>
    <t>Frischknecht Mario, 2000</t>
  </si>
  <si>
    <t>Homberger Jan, 2000</t>
  </si>
  <si>
    <t>Eberhard Seraina, 1997</t>
  </si>
  <si>
    <t>Binder Thierry, 1996</t>
  </si>
  <si>
    <t>Kopp Severin, 2000</t>
  </si>
  <si>
    <t>Schmid Kaj, 1998</t>
  </si>
  <si>
    <t>Perren Nora, 1999</t>
  </si>
  <si>
    <t xml:space="preserve">Niederweningen </t>
  </si>
  <si>
    <t>Schöfflisdorf 1</t>
  </si>
  <si>
    <t>Schöfflisdorf 2</t>
  </si>
  <si>
    <t>JUNGSCHÜTZENTAG 2013</t>
  </si>
  <si>
    <t>Zoller Andreas, 1995</t>
  </si>
  <si>
    <t>Lieberherr Kim, 1995</t>
  </si>
  <si>
    <t>Dressler David, 1995</t>
  </si>
  <si>
    <t>Salvisberg Chris, 1995</t>
  </si>
  <si>
    <t>Wey Simon, 1994</t>
  </si>
  <si>
    <t>Christen Stefan, 1993</t>
  </si>
  <si>
    <t>Abbadessa Silvan, 1995</t>
  </si>
  <si>
    <t>Kiener Tobias, 1996</t>
  </si>
  <si>
    <t>Haab Andrin, 1996</t>
  </si>
  <si>
    <t>JS Buchs</t>
  </si>
  <si>
    <t>Oetterli Dominik, 1997</t>
  </si>
  <si>
    <t>Schmid Elias, 1998</t>
  </si>
  <si>
    <t>Blickensdorfer Patrick, 1999</t>
  </si>
  <si>
    <t>Fischer Yael, 1999</t>
  </si>
  <si>
    <t>Küderli Gabriel, 2000</t>
  </si>
  <si>
    <t>Lang Kevin, 2000</t>
  </si>
  <si>
    <t>Fessler Fabian, 1998</t>
  </si>
  <si>
    <t>Reichlin Kai, 2001</t>
  </si>
  <si>
    <t>Dänikon-Hüttikon 4</t>
  </si>
  <si>
    <t>Scarpeta Cellestino, 1998</t>
  </si>
  <si>
    <t>Marti Tobias, 2002</t>
  </si>
  <si>
    <t>Humbel Marco, 2003</t>
  </si>
  <si>
    <t>DiLenardo Etienne, 2002</t>
  </si>
  <si>
    <t>Landert Patrik</t>
  </si>
  <si>
    <t>Vontobel Stefan</t>
  </si>
  <si>
    <t>Kunz Sandro</t>
  </si>
  <si>
    <t xml:space="preserve"> </t>
  </si>
  <si>
    <t>Buecher Jakob</t>
  </si>
  <si>
    <t>Stucki Daniel</t>
  </si>
  <si>
    <t>Steffen Marco</t>
  </si>
  <si>
    <t>Bernegger Emil</t>
  </si>
  <si>
    <t>Schütz Thomas</t>
  </si>
  <si>
    <t>von Dach Joel</t>
  </si>
  <si>
    <t>Camastral Marco</t>
  </si>
  <si>
    <t>Gossweiler Cyril</t>
  </si>
  <si>
    <t>Wyss Kevin</t>
  </si>
  <si>
    <t>Kiener Tobias</t>
  </si>
  <si>
    <t>Stutz Aline</t>
  </si>
  <si>
    <t>Haas Alexander</t>
  </si>
  <si>
    <t>Perren Vera</t>
  </si>
  <si>
    <t>Zünd Roman</t>
  </si>
  <si>
    <t>Zoller Michael</t>
  </si>
  <si>
    <t>Fivian Benjamin</t>
  </si>
  <si>
    <t>Camstral Marco</t>
  </si>
  <si>
    <t>Capitani Luca</t>
  </si>
  <si>
    <t>Oetterli Fabian</t>
  </si>
  <si>
    <t>Albrecht Mchael</t>
  </si>
  <si>
    <t>Derrer Beat</t>
  </si>
  <si>
    <t>Albrecht Michael</t>
  </si>
  <si>
    <t>SV Salen</t>
  </si>
  <si>
    <t>Camenzind Stefan</t>
  </si>
  <si>
    <t>Lieberherr Kim</t>
  </si>
  <si>
    <t>Tramm Alexander</t>
  </si>
  <si>
    <t>Küderli Raffael</t>
  </si>
  <si>
    <t>Brändli Florian</t>
  </si>
  <si>
    <t>Amrein Pascal</t>
  </si>
  <si>
    <t>Haab Andrin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</si>
</sst>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.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5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0" fillId="4" borderId="4" applyNumberFormat="0" applyFont="0" applyAlignment="0" applyProtection="0"/>
    <xf numFmtId="0" fontId="7" fillId="0" borderId="0" applyNumberFormat="0" applyFill="0" applyBorder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176" fontId="0" fillId="0" borderId="0" xfId="0" applyNumberForma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0" xfId="0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1" fillId="0" borderId="0" xfId="0" applyFont="1" applyAlignment="1">
      <alignment wrapText="1"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9" fillId="0" borderId="22" xfId="0" applyFont="1" applyBorder="1" applyAlignment="1">
      <alignment wrapText="1"/>
    </xf>
    <xf numFmtId="0" fontId="5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vertical="center" wrapText="1"/>
    </xf>
    <xf numFmtId="0" fontId="12" fillId="0" borderId="19" xfId="0" applyFont="1" applyBorder="1" applyAlignment="1">
      <alignment/>
    </xf>
    <xf numFmtId="0" fontId="12" fillId="0" borderId="31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6" xfId="0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wrapText="1"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13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9" fillId="0" borderId="40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41" xfId="0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43275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00400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95600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24225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67150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00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24225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19500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57675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43275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067175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81375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29025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543300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152775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76550" y="153352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971925" y="15335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27"/>
  <sheetViews>
    <sheetView workbookViewId="0" topLeftCell="A2">
      <selection activeCell="D35" sqref="D35"/>
    </sheetView>
  </sheetViews>
  <sheetFormatPr defaultColWidth="11.421875" defaultRowHeight="12.75"/>
  <cols>
    <col min="1" max="1" width="11.421875" style="41" customWidth="1"/>
    <col min="2" max="2" width="25.421875" style="0" customWidth="1"/>
    <col min="3" max="3" width="6.2812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93" t="s">
        <v>27</v>
      </c>
    </row>
    <row r="2" ht="12.75">
      <c r="A2" s="93" t="s">
        <v>0</v>
      </c>
    </row>
    <row r="3" ht="12.75">
      <c r="A3" s="93"/>
    </row>
    <row r="4" spans="1:2" ht="15.75">
      <c r="A4" s="37" t="s">
        <v>153</v>
      </c>
      <c r="B4" s="38"/>
    </row>
    <row r="5" ht="12.75">
      <c r="A5" s="93" t="s">
        <v>1</v>
      </c>
    </row>
    <row r="6" ht="12.75">
      <c r="A6" s="93"/>
    </row>
    <row r="7" ht="15.75">
      <c r="A7" s="16" t="s">
        <v>97</v>
      </c>
    </row>
    <row r="10" spans="1:10" ht="12.75">
      <c r="A10" s="94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95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91</v>
      </c>
      <c r="B13" s="102" t="s">
        <v>100</v>
      </c>
      <c r="C13" s="117" t="s">
        <v>58</v>
      </c>
      <c r="D13" s="7">
        <v>1</v>
      </c>
      <c r="E13" s="7"/>
      <c r="F13" s="7"/>
      <c r="G13" s="7" t="s">
        <v>135</v>
      </c>
      <c r="H13" s="7"/>
      <c r="I13" s="7"/>
      <c r="J13" s="7" t="s">
        <v>135</v>
      </c>
    </row>
    <row r="14" spans="1:10" ht="12.75">
      <c r="A14" s="114">
        <v>89</v>
      </c>
      <c r="B14" s="102" t="s">
        <v>128</v>
      </c>
      <c r="C14" s="117" t="s">
        <v>58</v>
      </c>
      <c r="D14" s="7"/>
      <c r="E14" s="7"/>
      <c r="F14" s="7"/>
      <c r="G14" s="7"/>
      <c r="H14" s="7" t="s">
        <v>135</v>
      </c>
      <c r="I14" s="7"/>
      <c r="J14" s="7" t="s">
        <v>135</v>
      </c>
    </row>
    <row r="15" spans="1:10" ht="12.75">
      <c r="A15" s="114">
        <v>84</v>
      </c>
      <c r="B15" s="104" t="s">
        <v>98</v>
      </c>
      <c r="C15" s="117" t="s">
        <v>58</v>
      </c>
      <c r="D15" s="7">
        <v>1</v>
      </c>
      <c r="E15" s="7"/>
      <c r="F15" s="7"/>
      <c r="G15" s="7"/>
      <c r="H15" s="7" t="s">
        <v>135</v>
      </c>
      <c r="I15" s="7"/>
      <c r="J15" s="7" t="s">
        <v>135</v>
      </c>
    </row>
    <row r="16" spans="1:10" ht="12.75">
      <c r="A16" s="114">
        <v>78</v>
      </c>
      <c r="B16" s="102" t="s">
        <v>127</v>
      </c>
      <c r="C16" s="117" t="s">
        <v>58</v>
      </c>
      <c r="D16" s="7">
        <v>1</v>
      </c>
      <c r="E16" s="7"/>
      <c r="F16" s="7" t="s">
        <v>135</v>
      </c>
      <c r="G16" s="7"/>
      <c r="H16" s="7"/>
      <c r="I16" s="7"/>
      <c r="J16" s="7"/>
    </row>
    <row r="17" spans="1:10" ht="12.75">
      <c r="A17" s="114">
        <v>49</v>
      </c>
      <c r="B17" s="102" t="s">
        <v>99</v>
      </c>
      <c r="C17" s="117" t="s">
        <v>58</v>
      </c>
      <c r="D17" s="7">
        <v>1</v>
      </c>
      <c r="E17" s="7"/>
      <c r="F17" s="7" t="s">
        <v>135</v>
      </c>
      <c r="G17" s="7"/>
      <c r="H17" s="7"/>
      <c r="I17" s="7"/>
      <c r="J17" s="7"/>
    </row>
    <row r="18" ht="12.75">
      <c r="B18" s="109"/>
    </row>
    <row r="21" ht="12.75">
      <c r="B21" s="42"/>
    </row>
    <row r="22" ht="12.75">
      <c r="B22" s="42"/>
    </row>
    <row r="24" spans="1:3" ht="12.75">
      <c r="A24" s="41">
        <f>COUNTIF(E13:H21,"x")</f>
        <v>5</v>
      </c>
      <c r="B24" t="s">
        <v>35</v>
      </c>
      <c r="C24">
        <f>A24*80%</f>
        <v>4</v>
      </c>
    </row>
    <row r="25" spans="2:3" ht="12.75">
      <c r="B25" t="s">
        <v>8</v>
      </c>
      <c r="C25">
        <f>ROUNDDOWN(C24,0.1)</f>
        <v>4</v>
      </c>
    </row>
    <row r="26" spans="2:3" ht="12.75">
      <c r="B26" t="s">
        <v>9</v>
      </c>
      <c r="C26">
        <f>SUM(A13:A16)</f>
        <v>342</v>
      </c>
    </row>
    <row r="27" spans="2:4" ht="12.75">
      <c r="B27" t="s">
        <v>10</v>
      </c>
      <c r="C27" s="19">
        <f>SUM(C26/C25)</f>
        <v>85.5</v>
      </c>
      <c r="D27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C27"/>
  <sheetViews>
    <sheetView workbookViewId="0" topLeftCell="A1">
      <selection activeCell="D35" sqref="D35"/>
    </sheetView>
  </sheetViews>
  <sheetFormatPr defaultColWidth="11.421875" defaultRowHeight="12.75"/>
  <cols>
    <col min="1" max="1" width="20.00390625" style="0" customWidth="1"/>
    <col min="2" max="2" width="25.421875" style="17" customWidth="1"/>
    <col min="3" max="3" width="14.140625" style="17" bestFit="1" customWidth="1"/>
  </cols>
  <sheetData>
    <row r="1" ht="12.75">
      <c r="A1" s="17" t="s">
        <v>27</v>
      </c>
    </row>
    <row r="2" ht="12.75">
      <c r="A2" t="s">
        <v>0</v>
      </c>
    </row>
    <row r="4" spans="1:2" ht="15.75">
      <c r="A4" s="37" t="s">
        <v>153</v>
      </c>
      <c r="B4" s="48"/>
    </row>
    <row r="5" ht="12.75">
      <c r="A5" t="s">
        <v>1</v>
      </c>
    </row>
    <row r="7" ht="15.75">
      <c r="A7" s="3" t="s">
        <v>12</v>
      </c>
    </row>
    <row r="10" spans="1:3" ht="12.75">
      <c r="A10" s="5" t="s">
        <v>2</v>
      </c>
      <c r="B10" s="46" t="s">
        <v>3</v>
      </c>
      <c r="C10" s="46" t="s">
        <v>4</v>
      </c>
    </row>
    <row r="11" spans="1:3" ht="12.75">
      <c r="A11" s="8"/>
      <c r="B11" s="47"/>
      <c r="C11" s="47"/>
    </row>
    <row r="12" spans="1:3" ht="12.75">
      <c r="A12" s="43"/>
      <c r="B12" s="43"/>
      <c r="C12" s="43"/>
    </row>
    <row r="13" spans="1:3" ht="15.75" customHeight="1">
      <c r="A13" s="7">
        <v>89</v>
      </c>
      <c r="B13" s="112" t="s">
        <v>189</v>
      </c>
      <c r="C13" s="112" t="s">
        <v>203</v>
      </c>
    </row>
    <row r="14" spans="1:3" ht="15.75" customHeight="1">
      <c r="A14" s="7">
        <v>85</v>
      </c>
      <c r="B14" s="112" t="s">
        <v>191</v>
      </c>
      <c r="C14" s="112" t="s">
        <v>30</v>
      </c>
    </row>
    <row r="15" spans="1:3" ht="15.75" customHeight="1">
      <c r="A15" s="7">
        <v>85</v>
      </c>
      <c r="B15" s="112" t="s">
        <v>192</v>
      </c>
      <c r="C15" s="112" t="s">
        <v>79</v>
      </c>
    </row>
    <row r="16" spans="1:3" ht="15.75" customHeight="1">
      <c r="A16" s="7">
        <v>84</v>
      </c>
      <c r="B16" s="112" t="s">
        <v>202</v>
      </c>
      <c r="C16" s="112" t="s">
        <v>58</v>
      </c>
    </row>
    <row r="17" spans="1:3" ht="15.75" customHeight="1">
      <c r="A17" s="7">
        <v>83</v>
      </c>
      <c r="B17" s="112" t="s">
        <v>187</v>
      </c>
      <c r="C17" s="112" t="s">
        <v>7</v>
      </c>
    </row>
    <row r="18" spans="1:3" ht="15.75" customHeight="1">
      <c r="A18" s="7">
        <v>80</v>
      </c>
      <c r="B18" s="112" t="s">
        <v>190</v>
      </c>
      <c r="C18" s="112" t="s">
        <v>54</v>
      </c>
    </row>
    <row r="19" spans="1:3" ht="15.75" customHeight="1">
      <c r="A19" s="7">
        <v>79</v>
      </c>
      <c r="B19" s="112" t="s">
        <v>195</v>
      </c>
      <c r="C19" s="112" t="s">
        <v>29</v>
      </c>
    </row>
    <row r="20" spans="1:3" ht="15.75" customHeight="1">
      <c r="A20" s="7">
        <v>79</v>
      </c>
      <c r="B20" s="112" t="s">
        <v>206</v>
      </c>
      <c r="C20" s="112" t="s">
        <v>34</v>
      </c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17"/>
    </row>
    <row r="26" ht="12.75">
      <c r="A26" s="17"/>
    </row>
    <row r="27" ht="12.75">
      <c r="A27" s="17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F26"/>
  <sheetViews>
    <sheetView workbookViewId="0" topLeftCell="A1">
      <selection activeCell="D35" sqref="D35"/>
    </sheetView>
  </sheetViews>
  <sheetFormatPr defaultColWidth="11.421875" defaultRowHeight="12.75"/>
  <cols>
    <col min="1" max="1" width="8.421875" style="4" customWidth="1"/>
    <col min="2" max="2" width="25.421875" style="0" customWidth="1"/>
    <col min="3" max="3" width="14.140625" style="0" bestFit="1" customWidth="1"/>
    <col min="4" max="5" width="5.421875" style="4" customWidth="1"/>
    <col min="6" max="6" width="6.140625" style="4" customWidth="1"/>
  </cols>
  <sheetData>
    <row r="1" ht="12.75">
      <c r="A1" s="17" t="s">
        <v>27</v>
      </c>
    </row>
    <row r="2" ht="12.75">
      <c r="A2" s="17" t="s">
        <v>0</v>
      </c>
    </row>
    <row r="3" ht="12.75">
      <c r="A3" s="17"/>
    </row>
    <row r="4" spans="1:2" ht="15.75">
      <c r="A4" s="37" t="s">
        <v>153</v>
      </c>
      <c r="B4" s="38"/>
    </row>
    <row r="5" ht="12.75">
      <c r="A5" s="17" t="s">
        <v>1</v>
      </c>
    </row>
    <row r="6" ht="12.75">
      <c r="A6" s="17"/>
    </row>
    <row r="7" ht="15.75">
      <c r="A7" s="16" t="s">
        <v>13</v>
      </c>
    </row>
    <row r="10" spans="1:6" ht="12.75">
      <c r="A10" s="5" t="s">
        <v>14</v>
      </c>
      <c r="B10" s="1" t="s">
        <v>3</v>
      </c>
      <c r="C10" s="1" t="s">
        <v>4</v>
      </c>
      <c r="D10" s="6" t="s">
        <v>24</v>
      </c>
      <c r="E10" s="5" t="s">
        <v>25</v>
      </c>
      <c r="F10" s="10"/>
    </row>
    <row r="11" spans="1:6" ht="12.75">
      <c r="A11" s="8"/>
      <c r="B11" s="2"/>
      <c r="C11" s="2"/>
      <c r="D11" s="9"/>
      <c r="E11" s="8"/>
      <c r="F11" s="10"/>
    </row>
    <row r="12" spans="1:6" ht="12.75">
      <c r="A12" s="10"/>
      <c r="B12" s="13"/>
      <c r="C12" s="13"/>
      <c r="D12" s="10"/>
      <c r="E12" s="10"/>
      <c r="F12" s="10"/>
    </row>
    <row r="13" spans="1:6" s="23" customFormat="1" ht="12.75">
      <c r="A13" s="114">
        <v>1</v>
      </c>
      <c r="B13" s="102" t="s">
        <v>185</v>
      </c>
      <c r="C13" s="112" t="s">
        <v>58</v>
      </c>
      <c r="D13" s="114">
        <v>71</v>
      </c>
      <c r="E13" s="114">
        <v>69</v>
      </c>
      <c r="F13" s="35"/>
    </row>
    <row r="14" spans="1:6" s="23" customFormat="1" ht="12.75">
      <c r="A14" s="114">
        <v>2</v>
      </c>
      <c r="B14" s="102" t="s">
        <v>193</v>
      </c>
      <c r="C14" s="112" t="s">
        <v>54</v>
      </c>
      <c r="D14" s="114">
        <v>71</v>
      </c>
      <c r="E14" s="114">
        <v>66</v>
      </c>
      <c r="F14" s="41"/>
    </row>
    <row r="15" spans="1:6" s="23" customFormat="1" ht="12.75">
      <c r="A15" s="114">
        <v>3</v>
      </c>
      <c r="B15" s="102" t="s">
        <v>188</v>
      </c>
      <c r="C15" s="112" t="s">
        <v>34</v>
      </c>
      <c r="D15" s="114">
        <v>69</v>
      </c>
      <c r="E15" s="114">
        <v>73</v>
      </c>
      <c r="F15" s="41"/>
    </row>
    <row r="16" spans="1:5" ht="12.75">
      <c r="A16" s="114">
        <v>4</v>
      </c>
      <c r="B16" s="102" t="s">
        <v>189</v>
      </c>
      <c r="C16" s="112" t="s">
        <v>72</v>
      </c>
      <c r="D16" s="114">
        <v>69</v>
      </c>
      <c r="E16" s="114">
        <v>67</v>
      </c>
    </row>
    <row r="17" spans="1:5" ht="12.75">
      <c r="A17" s="114">
        <v>5</v>
      </c>
      <c r="B17" s="102" t="s">
        <v>186</v>
      </c>
      <c r="C17" s="104" t="s">
        <v>29</v>
      </c>
      <c r="D17" s="114">
        <v>65</v>
      </c>
      <c r="E17" s="114"/>
    </row>
    <row r="18" spans="1:5" ht="12.75">
      <c r="A18" s="114">
        <v>6</v>
      </c>
      <c r="B18" s="102" t="s">
        <v>194</v>
      </c>
      <c r="C18" s="112" t="s">
        <v>30</v>
      </c>
      <c r="D18" s="114">
        <v>65</v>
      </c>
      <c r="E18" s="114"/>
    </row>
    <row r="19" spans="1:5" ht="12.75">
      <c r="A19" s="114">
        <v>7</v>
      </c>
      <c r="B19" s="102" t="s">
        <v>187</v>
      </c>
      <c r="C19" s="112" t="s">
        <v>7</v>
      </c>
      <c r="D19" s="114">
        <v>60</v>
      </c>
      <c r="E19" s="114"/>
    </row>
    <row r="20" spans="1:5" ht="12.75">
      <c r="A20" s="41"/>
      <c r="B20" s="45"/>
      <c r="D20" s="41"/>
      <c r="E20" s="41"/>
    </row>
    <row r="21" spans="1:5" ht="12.75">
      <c r="A21" s="41"/>
      <c r="B21" s="42"/>
      <c r="C21" s="17"/>
      <c r="D21" s="41"/>
      <c r="E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C25"/>
  <sheetViews>
    <sheetView workbookViewId="0" topLeftCell="A1">
      <selection activeCell="D35" sqref="D35"/>
    </sheetView>
  </sheetViews>
  <sheetFormatPr defaultColWidth="11.421875" defaultRowHeight="12.75"/>
  <cols>
    <col min="2" max="2" width="32.00390625" style="0" customWidth="1"/>
    <col min="3" max="3" width="10.7109375" style="18" bestFit="1" customWidth="1"/>
  </cols>
  <sheetData>
    <row r="1" ht="12.75">
      <c r="A1" s="17" t="s">
        <v>27</v>
      </c>
    </row>
    <row r="2" ht="12.75">
      <c r="A2" t="s">
        <v>0</v>
      </c>
    </row>
    <row r="4" spans="1:2" ht="15.75">
      <c r="A4" s="37" t="s">
        <v>153</v>
      </c>
      <c r="B4" s="38"/>
    </row>
    <row r="5" ht="12.75">
      <c r="A5" t="s">
        <v>1</v>
      </c>
    </row>
    <row r="7" ht="15.75">
      <c r="A7" s="3" t="s">
        <v>15</v>
      </c>
    </row>
    <row r="10" spans="1:3" ht="12.75">
      <c r="A10" s="5" t="s">
        <v>14</v>
      </c>
      <c r="B10" s="1" t="s">
        <v>4</v>
      </c>
      <c r="C10" s="20" t="s">
        <v>10</v>
      </c>
    </row>
    <row r="11" spans="1:3" ht="12.75">
      <c r="A11" s="8"/>
      <c r="B11" s="2"/>
      <c r="C11" s="21"/>
    </row>
    <row r="12" spans="1:3" ht="12.75">
      <c r="A12" s="10"/>
      <c r="B12" s="13"/>
      <c r="C12" s="36"/>
    </row>
    <row r="13" spans="1:3" s="23" customFormat="1" ht="12.75">
      <c r="A13" s="114">
        <v>1</v>
      </c>
      <c r="B13" s="104" t="s">
        <v>64</v>
      </c>
      <c r="C13" s="115">
        <v>85.5</v>
      </c>
    </row>
    <row r="14" spans="1:3" ht="12.75">
      <c r="A14" s="114">
        <v>2</v>
      </c>
      <c r="B14" s="104" t="s">
        <v>80</v>
      </c>
      <c r="C14" s="116">
        <v>85</v>
      </c>
    </row>
    <row r="15" spans="1:3" ht="12.75">
      <c r="A15" s="114">
        <v>3</v>
      </c>
      <c r="B15" s="104" t="s">
        <v>67</v>
      </c>
      <c r="C15" s="115">
        <v>81.8</v>
      </c>
    </row>
    <row r="16" spans="1:3" ht="12.75">
      <c r="A16" s="114">
        <v>4</v>
      </c>
      <c r="B16" s="117" t="s">
        <v>163</v>
      </c>
      <c r="C16" s="115">
        <v>81.66666666666667</v>
      </c>
    </row>
    <row r="17" spans="1:3" ht="12.75">
      <c r="A17" s="114">
        <v>5</v>
      </c>
      <c r="B17" s="104" t="s">
        <v>66</v>
      </c>
      <c r="C17" s="115">
        <v>81.5</v>
      </c>
    </row>
    <row r="18" spans="1:3" ht="12.75">
      <c r="A18" s="114">
        <v>6</v>
      </c>
      <c r="B18" s="104" t="s">
        <v>65</v>
      </c>
      <c r="C18" s="115">
        <v>80.66666666666667</v>
      </c>
    </row>
    <row r="19" spans="1:3" ht="12.75">
      <c r="A19" s="114">
        <v>7</v>
      </c>
      <c r="B19" s="104" t="s">
        <v>86</v>
      </c>
      <c r="C19" s="115">
        <v>79.5</v>
      </c>
    </row>
    <row r="20" spans="1:3" ht="12.75">
      <c r="A20" s="114">
        <v>8</v>
      </c>
      <c r="B20" s="104" t="s">
        <v>138</v>
      </c>
      <c r="C20" s="115">
        <v>78.57142857142857</v>
      </c>
    </row>
    <row r="21" spans="1:3" ht="12.75">
      <c r="A21" s="41"/>
      <c r="C21" s="44"/>
    </row>
    <row r="22" spans="1:3" ht="12.75">
      <c r="A22" s="41"/>
      <c r="B22" s="42"/>
      <c r="C22" s="44"/>
    </row>
    <row r="23" spans="1:2" ht="12.75">
      <c r="A23" s="4"/>
      <c r="B23" s="42"/>
    </row>
    <row r="24" ht="12.75">
      <c r="A24" s="4"/>
    </row>
    <row r="25" ht="12.75">
      <c r="A25" s="4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K21"/>
  <sheetViews>
    <sheetView workbookViewId="0" topLeftCell="A1">
      <selection activeCell="D35" sqref="D35"/>
    </sheetView>
  </sheetViews>
  <sheetFormatPr defaultColWidth="11.421875" defaultRowHeight="12.75"/>
  <cols>
    <col min="1" max="1" width="16.7109375" style="0" customWidth="1"/>
    <col min="2" max="2" width="18.00390625" style="11" bestFit="1" customWidth="1"/>
    <col min="3" max="3" width="7.8515625" style="12" bestFit="1" customWidth="1"/>
    <col min="4" max="4" width="19.7109375" style="11" bestFit="1" customWidth="1"/>
    <col min="5" max="5" width="5.7109375" style="12" customWidth="1"/>
    <col min="6" max="6" width="18.28125" style="11" bestFit="1" customWidth="1"/>
    <col min="7" max="7" width="5.7109375" style="12" customWidth="1"/>
    <col min="8" max="8" width="19.28125" style="11" bestFit="1" customWidth="1"/>
    <col min="9" max="9" width="5.7109375" style="12" customWidth="1"/>
    <col min="10" max="10" width="8.7109375" style="4" customWidth="1"/>
    <col min="11" max="11" width="2.00390625" style="0" customWidth="1"/>
  </cols>
  <sheetData>
    <row r="1" ht="12.75">
      <c r="A1" s="17" t="s">
        <v>27</v>
      </c>
    </row>
    <row r="2" ht="12.75">
      <c r="A2" t="s">
        <v>0</v>
      </c>
    </row>
    <row r="4" spans="1:2" ht="15.75">
      <c r="A4" s="98" t="s">
        <v>153</v>
      </c>
      <c r="B4" s="38"/>
    </row>
    <row r="5" ht="12.75">
      <c r="A5" s="17" t="s">
        <v>1</v>
      </c>
    </row>
    <row r="7" spans="1:11" ht="23.25">
      <c r="A7" s="134" t="s">
        <v>71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9" spans="1:11" s="23" customFormat="1" ht="12.75">
      <c r="A9" s="121" t="s">
        <v>16</v>
      </c>
      <c r="B9" s="121" t="s">
        <v>17</v>
      </c>
      <c r="C9" s="122" t="s">
        <v>18</v>
      </c>
      <c r="D9" s="121" t="s">
        <v>19</v>
      </c>
      <c r="E9" s="122" t="s">
        <v>18</v>
      </c>
      <c r="F9" s="121" t="s">
        <v>20</v>
      </c>
      <c r="G9" s="122" t="s">
        <v>18</v>
      </c>
      <c r="H9" s="121" t="s">
        <v>21</v>
      </c>
      <c r="I9" s="122" t="s">
        <v>18</v>
      </c>
      <c r="J9" s="128" t="s">
        <v>22</v>
      </c>
      <c r="K9" s="88"/>
    </row>
    <row r="10" spans="1:11" s="23" customFormat="1" ht="12.75">
      <c r="A10" s="123"/>
      <c r="B10" s="123"/>
      <c r="C10" s="124"/>
      <c r="D10" s="123"/>
      <c r="E10" s="124"/>
      <c r="F10" s="123"/>
      <c r="G10" s="124"/>
      <c r="H10" s="123"/>
      <c r="I10" s="124"/>
      <c r="J10" s="124"/>
      <c r="K10" s="87"/>
    </row>
    <row r="11" spans="1:11" ht="12.75">
      <c r="A11" s="129" t="s">
        <v>30</v>
      </c>
      <c r="B11" s="129" t="str">
        <f>'Regensdorf-Watt-JS'!B13</f>
        <v>Stutz Aline, 1995</v>
      </c>
      <c r="C11" s="130">
        <f>'Regensdorf-Watt-JS'!A13</f>
        <v>85</v>
      </c>
      <c r="D11" s="129" t="str">
        <f>'Regensdorf-Watt-JS'!B14</f>
        <v>Zünd Roman, 1995</v>
      </c>
      <c r="E11" s="130">
        <f>'Regensdorf-Watt-JS'!A14</f>
        <v>84</v>
      </c>
      <c r="F11" s="129" t="str">
        <f>'Regensdorf-Watt-JS'!B15</f>
        <v>Brändli Florian, 1993</v>
      </c>
      <c r="G11" s="130">
        <f>'Regensdorf-Watt-JS'!A15</f>
        <v>82</v>
      </c>
      <c r="H11" s="129" t="str">
        <f>'Regensdorf-Watt-JS'!B16</f>
        <v>Abbadessa Silvan, 1995</v>
      </c>
      <c r="I11" s="130">
        <f>'Regensdorf-Watt-JS'!A16</f>
        <v>81</v>
      </c>
      <c r="J11" s="131">
        <f>SUM(C11+E11+G11+I11)</f>
        <v>332</v>
      </c>
      <c r="K11" s="89"/>
    </row>
    <row r="12" spans="1:11" ht="12.75">
      <c r="A12" s="129" t="s">
        <v>140</v>
      </c>
      <c r="B12" s="129" t="str">
        <f>'Salen-JS'!B13</f>
        <v>Wyss Kevin, 1993</v>
      </c>
      <c r="C12" s="130">
        <f>'Salen-JS'!A13</f>
        <v>89</v>
      </c>
      <c r="D12" s="129" t="str">
        <f>'Salen-JS'!B14</f>
        <v>Camenzind Stefan, 1994</v>
      </c>
      <c r="E12" s="130">
        <f>'Salen-JS'!A14</f>
        <v>81</v>
      </c>
      <c r="F12" s="129" t="str">
        <f>'Salen-JS'!B15</f>
        <v>Lieberherr Kim, 1995</v>
      </c>
      <c r="G12" s="130">
        <f>'Salen-JS'!A15</f>
        <v>78</v>
      </c>
      <c r="H12" s="129" t="str">
        <f>'Salen-JS'!B16</f>
        <v>Lips Stefanie, 1995</v>
      </c>
      <c r="I12" s="130">
        <f>'Salen-JS'!A16</f>
        <v>77</v>
      </c>
      <c r="J12" s="131">
        <f>SUM(C12+E12+G12+I12)</f>
        <v>325</v>
      </c>
      <c r="K12" s="89"/>
    </row>
    <row r="13" spans="1:11" ht="12.75">
      <c r="A13" s="129" t="s">
        <v>29</v>
      </c>
      <c r="B13" s="129" t="str">
        <f>'Buchs-JS'!B13</f>
        <v>von Dach Joel, 1993</v>
      </c>
      <c r="C13" s="130">
        <f>'Buchs-JS'!A13</f>
        <v>90</v>
      </c>
      <c r="D13" s="129" t="str">
        <f>'Buchs-JS'!B14</f>
        <v>Zoller Michael, 1993</v>
      </c>
      <c r="E13" s="130">
        <f>'Buchs-JS'!A14</f>
        <v>79</v>
      </c>
      <c r="F13" s="132" t="str">
        <f>'Buchs-JS'!B15</f>
        <v>Fivian Benjamin, 1993</v>
      </c>
      <c r="G13" s="133">
        <f>'Buchs-JS'!A15</f>
        <v>76</v>
      </c>
      <c r="H13" s="129" t="str">
        <f>'Buchs-JS'!B16</f>
        <v>Zoller Andreas, 1995</v>
      </c>
      <c r="I13" s="130">
        <f>'Buchs-JS'!A16</f>
        <v>75</v>
      </c>
      <c r="J13" s="131">
        <f>SUM(C13+E13+G13+I13)</f>
        <v>320</v>
      </c>
      <c r="K13" s="89"/>
    </row>
    <row r="14" spans="1:11" ht="12.75">
      <c r="A14" s="132" t="s">
        <v>126</v>
      </c>
      <c r="B14" s="129" t="str">
        <f>'Niederweningen-JS'!B13</f>
        <v>Gossweiler Cyril, 1995</v>
      </c>
      <c r="C14" s="130">
        <f>'Niederweningen-JS'!A13</f>
        <v>85</v>
      </c>
      <c r="D14" s="129" t="str">
        <f>'Niederweningen-JS'!B14</f>
        <v>Tramm Alexander, 1995</v>
      </c>
      <c r="E14" s="130">
        <f>'Niederweningen-JS'!A14</f>
        <v>79</v>
      </c>
      <c r="F14" s="129" t="str">
        <f>'Niederweningen-JS'!B15</f>
        <v>Küderli Raffael, 1995</v>
      </c>
      <c r="G14" s="130">
        <f>'Niederweningen-JS'!A15</f>
        <v>78</v>
      </c>
      <c r="H14" s="129" t="str">
        <f>'Niederweningen-JS'!B16</f>
        <v>Bolliger Pravit, 1994</v>
      </c>
      <c r="I14" s="130">
        <f>'Niederweningen-JS'!A16</f>
        <v>77</v>
      </c>
      <c r="J14" s="131">
        <f>SUM(C14+E14+G14+I14)</f>
        <v>319</v>
      </c>
      <c r="K14" s="89"/>
    </row>
    <row r="15" spans="1:11" ht="12.75">
      <c r="A15" s="129" t="s">
        <v>139</v>
      </c>
      <c r="B15" s="129" t="str">
        <f>'Bachs-JS'!B13</f>
        <v>Schütz Thomas, 1994</v>
      </c>
      <c r="C15" s="130">
        <f>'Bachs-JS'!A13</f>
        <v>91</v>
      </c>
      <c r="D15" s="132" t="str">
        <f>'Bachs-JS'!B14</f>
        <v>Derrer Beat, 1994</v>
      </c>
      <c r="E15" s="130">
        <f>'Bachs-JS'!A17</f>
        <v>49</v>
      </c>
      <c r="F15" s="129" t="str">
        <f>'Bachs-JS'!B15</f>
        <v>Albrecht Michael, 1993</v>
      </c>
      <c r="G15" s="130">
        <f>'Bachs-JS'!A15</f>
        <v>84</v>
      </c>
      <c r="H15" s="132" t="str">
        <f>'Bachs-JS'!B16</f>
        <v>Breiter Pascal, 1995</v>
      </c>
      <c r="I15" s="133">
        <f>'Bachs-JS'!A16</f>
        <v>78</v>
      </c>
      <c r="J15" s="131">
        <f>SUM(C15+I15+E15+G15)</f>
        <v>302</v>
      </c>
      <c r="K15" s="89"/>
    </row>
    <row r="16" spans="1:11" ht="12.75">
      <c r="A16" s="129" t="s">
        <v>141</v>
      </c>
      <c r="B16" s="129" t="str">
        <f>'Salen-JS'!B17</f>
        <v>Widmer Mirco, 1996</v>
      </c>
      <c r="C16" s="130">
        <f>'Salen-JS'!A17</f>
        <v>77</v>
      </c>
      <c r="D16" s="129" t="str">
        <f>'Salen-JS'!B18</f>
        <v>Welti Patrick, 1995</v>
      </c>
      <c r="E16" s="130">
        <f>'Salen-JS'!A18</f>
        <v>77</v>
      </c>
      <c r="F16" s="129" t="str">
        <f>'Salen-JS'!B19</f>
        <v>Binder Thierry, 1996</v>
      </c>
      <c r="G16" s="130">
        <f>'Salen-JS'!A19</f>
        <v>71</v>
      </c>
      <c r="H16" s="129" t="str">
        <f>'Salen-JS'!B20</f>
        <v>Dressler David, 1995</v>
      </c>
      <c r="I16" s="130">
        <f>'Salen-JS'!A20</f>
        <v>69</v>
      </c>
      <c r="J16" s="131">
        <f>SUM(C16+E16+G16+I16)</f>
        <v>294</v>
      </c>
      <c r="K16" s="89"/>
    </row>
    <row r="17" spans="1:11" ht="12.75" hidden="1">
      <c r="A17" s="97" t="s">
        <v>96</v>
      </c>
      <c r="B17" s="96" t="str">
        <f>'Dänikon-Hüttikon-JS'!B13</f>
        <v>Camastral Marco, 1994</v>
      </c>
      <c r="C17" s="99">
        <f>'Dänikon-Hüttikon-JS'!A13</f>
        <v>83</v>
      </c>
      <c r="D17" s="96" t="e">
        <f>'Dänikon-Hüttikon-JS'!#REF!</f>
        <v>#REF!</v>
      </c>
      <c r="E17" s="99" t="e">
        <f>'Dänikon-Hüttikon-JS'!#REF!</f>
        <v>#REF!</v>
      </c>
      <c r="F17" s="96" t="str">
        <f>'Dänikon-Hüttikon-JS'!B14</f>
        <v>Capitani Luca, 1995</v>
      </c>
      <c r="G17" s="99">
        <f>'Dänikon-Hüttikon-JS'!A14</f>
        <v>76</v>
      </c>
      <c r="H17" s="96" t="str">
        <f>'Dänikon-Hüttikon-JS'!B15</f>
        <v>Oetterli Fabian, 1995</v>
      </c>
      <c r="I17" s="99">
        <f>'Dänikon-Hüttikon-JS'!A15</f>
        <v>54</v>
      </c>
      <c r="J17" s="100">
        <v>0</v>
      </c>
      <c r="K17" s="89"/>
    </row>
    <row r="18" spans="1:11" ht="12.75" hidden="1">
      <c r="A18" s="97" t="s">
        <v>142</v>
      </c>
      <c r="B18" s="96" t="e">
        <f>'Schöfflisdorf-JS'!#REF!</f>
        <v>#REF!</v>
      </c>
      <c r="C18" s="99" t="e">
        <f>'Schöfflisdorf-JS'!#REF!</f>
        <v>#REF!</v>
      </c>
      <c r="D18" s="96" t="str">
        <f>'Schöfflisdorf-JS'!B13</f>
        <v>Perren Vera, 1995</v>
      </c>
      <c r="E18" s="99">
        <f>'Schöfflisdorf-JS'!A13</f>
        <v>83</v>
      </c>
      <c r="F18" s="96" t="str">
        <f>'Schöfflisdorf-JS'!B14</f>
        <v>Kiener Tobias, 1996</v>
      </c>
      <c r="G18" s="99">
        <f>'Schöfflisdorf-JS'!A14</f>
        <v>80</v>
      </c>
      <c r="H18" s="96" t="str">
        <f>'Schöfflisdorf-JS'!B15</f>
        <v>Amrein Pascal, 1993</v>
      </c>
      <c r="I18" s="99">
        <f>'Schöfflisdorf-JS'!A15</f>
        <v>69</v>
      </c>
      <c r="J18" s="100">
        <v>0</v>
      </c>
      <c r="K18" s="89"/>
    </row>
    <row r="19" spans="1:11" ht="12.75">
      <c r="A19" s="91"/>
      <c r="B19" s="91"/>
      <c r="C19" s="92"/>
      <c r="D19" s="91"/>
      <c r="E19" s="92"/>
      <c r="F19" s="91"/>
      <c r="G19" s="92"/>
      <c r="H19" s="91"/>
      <c r="I19" s="92"/>
      <c r="J19" s="92"/>
      <c r="K19" s="90"/>
    </row>
    <row r="20" spans="1:10" ht="12.75">
      <c r="A20" s="13"/>
      <c r="C20" s="14"/>
      <c r="D20" s="80"/>
      <c r="E20" s="81"/>
      <c r="F20" s="15"/>
      <c r="J20" s="10"/>
    </row>
    <row r="21" spans="3:6" ht="12.75">
      <c r="C21" s="14"/>
      <c r="D21" s="15"/>
      <c r="E21" s="14"/>
      <c r="F21" s="15"/>
    </row>
  </sheetData>
  <sheetProtection/>
  <mergeCells count="1">
    <mergeCell ref="A7:K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/>
  <headerFooter alignWithMargins="0">
    <oddHeader>&amp;C&amp;A</oddHeader>
    <oddFooter>&amp;CSeite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L24"/>
  <sheetViews>
    <sheetView workbookViewId="0" topLeftCell="A1">
      <selection activeCell="D35" sqref="D35"/>
    </sheetView>
  </sheetViews>
  <sheetFormatPr defaultColWidth="11.421875" defaultRowHeight="12.75"/>
  <cols>
    <col min="1" max="1" width="22.421875" style="0" bestFit="1" customWidth="1"/>
    <col min="2" max="2" width="17.00390625" style="0" customWidth="1"/>
    <col min="3" max="3" width="2.7109375" style="0" customWidth="1"/>
    <col min="4" max="4" width="18.00390625" style="0" customWidth="1"/>
    <col min="5" max="5" width="17.421875" style="0" customWidth="1"/>
    <col min="6" max="6" width="18.7109375" style="0" customWidth="1"/>
    <col min="7" max="7" width="3.7109375" style="0" customWidth="1"/>
    <col min="8" max="8" width="19.00390625" style="0" customWidth="1"/>
    <col min="9" max="9" width="3.7109375" style="13" customWidth="1"/>
    <col min="10" max="10" width="15.7109375" style="0" customWidth="1"/>
  </cols>
  <sheetData>
    <row r="1" ht="13.5" thickBot="1">
      <c r="C1" s="13"/>
    </row>
    <row r="2" spans="1:12" ht="26.25" thickBot="1">
      <c r="A2" s="58" t="s">
        <v>16</v>
      </c>
      <c r="B2" s="74" t="s">
        <v>48</v>
      </c>
      <c r="C2" s="59"/>
      <c r="D2" s="71" t="s">
        <v>51</v>
      </c>
      <c r="E2" s="72" t="s">
        <v>52</v>
      </c>
      <c r="F2" s="73" t="s">
        <v>53</v>
      </c>
      <c r="G2" s="67"/>
      <c r="H2" s="60" t="s">
        <v>50</v>
      </c>
      <c r="I2" s="63"/>
      <c r="J2" s="13"/>
      <c r="L2" s="54"/>
    </row>
    <row r="3" spans="1:10" ht="15.75" customHeight="1">
      <c r="A3" s="69"/>
      <c r="B3" s="70"/>
      <c r="C3" s="13"/>
      <c r="D3" s="70"/>
      <c r="E3" s="70"/>
      <c r="F3" s="70"/>
      <c r="G3" s="68"/>
      <c r="H3" s="75" t="s">
        <v>45</v>
      </c>
      <c r="I3" s="61"/>
      <c r="J3" s="13"/>
    </row>
    <row r="4" spans="1:10" ht="15.75" customHeight="1">
      <c r="A4" s="77" t="s">
        <v>153</v>
      </c>
      <c r="B4" s="56"/>
      <c r="C4" s="15"/>
      <c r="D4" s="86"/>
      <c r="E4" s="56"/>
      <c r="F4" s="56"/>
      <c r="G4" s="68">
        <v>1</v>
      </c>
      <c r="H4" s="57" t="s">
        <v>185</v>
      </c>
      <c r="I4" s="61"/>
      <c r="J4" s="13"/>
    </row>
    <row r="5" spans="1:10" ht="15.75" customHeight="1">
      <c r="A5" s="77" t="s">
        <v>29</v>
      </c>
      <c r="B5" s="56" t="s">
        <v>195</v>
      </c>
      <c r="C5" s="15"/>
      <c r="D5" s="86" t="s">
        <v>186</v>
      </c>
      <c r="E5" s="56" t="s">
        <v>195</v>
      </c>
      <c r="F5" s="56" t="s">
        <v>196</v>
      </c>
      <c r="G5" s="68">
        <v>2</v>
      </c>
      <c r="H5" s="62" t="s">
        <v>186</v>
      </c>
      <c r="I5" s="61"/>
      <c r="J5" s="13"/>
    </row>
    <row r="6" spans="1:10" ht="15.75" customHeight="1" thickBot="1">
      <c r="A6" s="77" t="s">
        <v>7</v>
      </c>
      <c r="B6" s="56" t="s">
        <v>187</v>
      </c>
      <c r="C6" s="15"/>
      <c r="D6" s="86" t="s">
        <v>197</v>
      </c>
      <c r="E6" s="56" t="s">
        <v>198</v>
      </c>
      <c r="F6" s="56" t="s">
        <v>199</v>
      </c>
      <c r="G6" s="68">
        <v>3</v>
      </c>
      <c r="H6" s="62" t="s">
        <v>201</v>
      </c>
      <c r="I6" s="61"/>
      <c r="J6" s="13"/>
    </row>
    <row r="7" spans="1:10" ht="15.75" customHeight="1" thickBot="1">
      <c r="A7" s="84" t="s">
        <v>58</v>
      </c>
      <c r="B7" s="56" t="s">
        <v>200</v>
      </c>
      <c r="C7" s="15"/>
      <c r="D7" s="86" t="s">
        <v>185</v>
      </c>
      <c r="E7" s="56" t="s">
        <v>201</v>
      </c>
      <c r="F7" s="56" t="s">
        <v>202</v>
      </c>
      <c r="G7" s="13"/>
      <c r="H7" s="55"/>
      <c r="J7" s="13"/>
    </row>
    <row r="8" spans="1:10" ht="15.75" customHeight="1">
      <c r="A8" s="77" t="s">
        <v>203</v>
      </c>
      <c r="B8" s="56" t="s">
        <v>189</v>
      </c>
      <c r="C8" s="15"/>
      <c r="D8" s="86" t="s">
        <v>189</v>
      </c>
      <c r="E8" s="56" t="s">
        <v>204</v>
      </c>
      <c r="F8" s="56" t="s">
        <v>205</v>
      </c>
      <c r="G8" s="13"/>
      <c r="H8" s="66" t="s">
        <v>49</v>
      </c>
      <c r="J8" s="13"/>
    </row>
    <row r="9" spans="1:10" ht="15.75" customHeight="1">
      <c r="A9" s="77" t="s">
        <v>34</v>
      </c>
      <c r="B9" s="56" t="s">
        <v>206</v>
      </c>
      <c r="C9" s="15"/>
      <c r="D9" s="86" t="s">
        <v>188</v>
      </c>
      <c r="E9" s="56" t="s">
        <v>206</v>
      </c>
      <c r="F9" s="56" t="s">
        <v>207</v>
      </c>
      <c r="G9" s="13"/>
      <c r="H9" s="76" t="s">
        <v>44</v>
      </c>
      <c r="I9" s="61"/>
      <c r="J9" s="13"/>
    </row>
    <row r="10" spans="1:10" ht="15.75" customHeight="1">
      <c r="A10" s="77" t="s">
        <v>30</v>
      </c>
      <c r="B10" s="56" t="s">
        <v>191</v>
      </c>
      <c r="C10" s="15"/>
      <c r="D10" s="86" t="s">
        <v>191</v>
      </c>
      <c r="E10" s="56" t="s">
        <v>194</v>
      </c>
      <c r="F10" s="56" t="s">
        <v>208</v>
      </c>
      <c r="G10" s="13">
        <v>1</v>
      </c>
      <c r="H10" s="57" t="s">
        <v>185</v>
      </c>
      <c r="J10" s="13"/>
    </row>
    <row r="11" spans="1:10" ht="15.75" customHeight="1">
      <c r="A11" s="77" t="s">
        <v>54</v>
      </c>
      <c r="B11" s="56" t="s">
        <v>190</v>
      </c>
      <c r="C11" s="15"/>
      <c r="D11" s="86" t="s">
        <v>193</v>
      </c>
      <c r="E11" s="56" t="s">
        <v>190</v>
      </c>
      <c r="F11" s="56" t="s">
        <v>209</v>
      </c>
      <c r="G11" s="13">
        <v>2</v>
      </c>
      <c r="H11" s="57" t="s">
        <v>193</v>
      </c>
      <c r="J11" s="13"/>
    </row>
    <row r="12" spans="1:10" ht="15.75" customHeight="1" thickBot="1">
      <c r="A12" s="77" t="s">
        <v>79</v>
      </c>
      <c r="B12" s="56" t="s">
        <v>192</v>
      </c>
      <c r="C12" s="15"/>
      <c r="D12" s="56" t="s">
        <v>192</v>
      </c>
      <c r="E12" s="56" t="s">
        <v>210</v>
      </c>
      <c r="F12" s="56"/>
      <c r="G12" s="13">
        <v>3</v>
      </c>
      <c r="H12" s="64" t="s">
        <v>188</v>
      </c>
      <c r="J12" s="13"/>
    </row>
    <row r="13" spans="2:10" ht="15.75" customHeight="1" thickBot="1">
      <c r="B13" s="107"/>
      <c r="C13" s="15"/>
      <c r="D13" s="108"/>
      <c r="E13" s="107"/>
      <c r="F13" s="107"/>
      <c r="J13" s="13"/>
    </row>
    <row r="14" spans="7:10" ht="15.75" customHeight="1">
      <c r="G14" s="13"/>
      <c r="H14" s="65" t="s">
        <v>46</v>
      </c>
      <c r="J14" s="13"/>
    </row>
    <row r="15" spans="7:10" ht="15.75" customHeight="1">
      <c r="G15" s="13"/>
      <c r="H15" s="75" t="s">
        <v>47</v>
      </c>
      <c r="J15" s="13"/>
    </row>
    <row r="16" spans="2:10" ht="15.75" customHeight="1">
      <c r="B16" s="13"/>
      <c r="C16" s="13"/>
      <c r="D16" s="13"/>
      <c r="E16" s="13"/>
      <c r="F16" s="13"/>
      <c r="G16" s="13">
        <v>1</v>
      </c>
      <c r="H16" s="57" t="s">
        <v>30</v>
      </c>
      <c r="J16" s="13"/>
    </row>
    <row r="17" spans="2:10" ht="15.75" customHeight="1">
      <c r="B17" s="15"/>
      <c r="C17" s="15"/>
      <c r="D17" s="23"/>
      <c r="E17" s="15"/>
      <c r="F17" s="15"/>
      <c r="G17" s="13">
        <v>2</v>
      </c>
      <c r="H17" s="57" t="s">
        <v>72</v>
      </c>
      <c r="J17" s="13"/>
    </row>
    <row r="18" spans="7:8" ht="15.75" customHeight="1" thickBot="1">
      <c r="G18">
        <v>3</v>
      </c>
      <c r="H18" s="64" t="s">
        <v>29</v>
      </c>
    </row>
    <row r="19" spans="4:8" ht="15.75" customHeight="1" thickBot="1">
      <c r="D19" s="23"/>
      <c r="H19" s="15"/>
    </row>
    <row r="20" spans="1:8" ht="15.75">
      <c r="A20" s="138" t="s">
        <v>43</v>
      </c>
      <c r="B20" s="139"/>
      <c r="C20" s="139"/>
      <c r="D20" s="139"/>
      <c r="E20" s="139"/>
      <c r="F20" s="139"/>
      <c r="G20" s="139"/>
      <c r="H20" s="140"/>
    </row>
    <row r="21" spans="1:8" ht="15.75">
      <c r="A21" s="141" t="s">
        <v>55</v>
      </c>
      <c r="B21" s="142"/>
      <c r="C21" s="142"/>
      <c r="D21" s="142"/>
      <c r="E21" s="142"/>
      <c r="F21" s="142"/>
      <c r="G21" s="142"/>
      <c r="H21" s="143"/>
    </row>
    <row r="22" spans="1:8" ht="31.5" customHeight="1">
      <c r="A22" s="141" t="s">
        <v>56</v>
      </c>
      <c r="B22" s="142"/>
      <c r="C22" s="142"/>
      <c r="D22" s="142"/>
      <c r="E22" s="142"/>
      <c r="F22" s="142"/>
      <c r="G22" s="142"/>
      <c r="H22" s="143"/>
    </row>
    <row r="23" spans="1:8" ht="31.5" customHeight="1">
      <c r="A23" s="141" t="s">
        <v>84</v>
      </c>
      <c r="B23" s="142"/>
      <c r="C23" s="142"/>
      <c r="D23" s="142"/>
      <c r="E23" s="142"/>
      <c r="F23" s="142"/>
      <c r="G23" s="142"/>
      <c r="H23" s="143"/>
    </row>
    <row r="24" spans="1:8" ht="16.5" thickBot="1">
      <c r="A24" s="135" t="s">
        <v>57</v>
      </c>
      <c r="B24" s="136"/>
      <c r="C24" s="136"/>
      <c r="D24" s="136"/>
      <c r="E24" s="136"/>
      <c r="F24" s="136"/>
      <c r="G24" s="136"/>
      <c r="H24" s="137"/>
    </row>
  </sheetData>
  <sheetProtection/>
  <mergeCells count="5">
    <mergeCell ref="A24:H24"/>
    <mergeCell ref="A20:H20"/>
    <mergeCell ref="A21:H21"/>
    <mergeCell ref="A22:H22"/>
    <mergeCell ref="A23:H2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Header>&amp;C&amp;"Arial,Fett"&amp;18Übersicht aller Gewinner 2013</oddHeader>
    <oddFooter>&amp;L&amp;D&amp;C&amp;P /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" customWidth="1"/>
    <col min="2" max="2" width="25.421875" style="0" customWidth="1"/>
    <col min="3" max="3" width="6.00390625" style="0" bestFit="1" customWidth="1"/>
    <col min="4" max="4" width="7.00390625" style="4" bestFit="1" customWidth="1"/>
    <col min="5" max="5" width="5.421875" style="4" customWidth="1"/>
    <col min="6" max="6" width="5.140625" style="4" customWidth="1"/>
  </cols>
  <sheetData>
    <row r="1" ht="12.75">
      <c r="A1" s="17" t="s">
        <v>27</v>
      </c>
    </row>
    <row r="2" ht="12.75">
      <c r="A2" s="17" t="s">
        <v>0</v>
      </c>
    </row>
    <row r="3" ht="12.75">
      <c r="A3" s="17"/>
    </row>
    <row r="4" spans="1:2" ht="15.75">
      <c r="A4" s="37" t="s">
        <v>153</v>
      </c>
      <c r="B4" s="38"/>
    </row>
    <row r="5" ht="12.75">
      <c r="A5" s="17" t="s">
        <v>1</v>
      </c>
    </row>
    <row r="6" ht="12.75">
      <c r="A6" s="17"/>
    </row>
    <row r="7" ht="15.75">
      <c r="A7" s="16" t="s">
        <v>97</v>
      </c>
    </row>
    <row r="10" spans="1:6" ht="12.75">
      <c r="A10" s="5" t="s">
        <v>2</v>
      </c>
      <c r="B10" s="1" t="s">
        <v>3</v>
      </c>
      <c r="C10" s="1" t="s">
        <v>4</v>
      </c>
      <c r="D10" s="5" t="s">
        <v>76</v>
      </c>
      <c r="E10" s="5" t="s">
        <v>5</v>
      </c>
      <c r="F10" s="6" t="s">
        <v>36</v>
      </c>
    </row>
    <row r="11" spans="1:6" ht="12.75">
      <c r="A11" s="8"/>
      <c r="B11" s="2"/>
      <c r="C11" s="2"/>
      <c r="D11" s="8"/>
      <c r="E11" s="8"/>
      <c r="F11" s="9"/>
    </row>
    <row r="13" spans="1:6" ht="12.75">
      <c r="A13" s="7">
        <v>89</v>
      </c>
      <c r="B13" s="104" t="s">
        <v>110</v>
      </c>
      <c r="C13" s="102" t="s">
        <v>29</v>
      </c>
      <c r="D13" s="7"/>
      <c r="E13" s="7"/>
      <c r="F13" s="7" t="s">
        <v>135</v>
      </c>
    </row>
    <row r="14" spans="2:4" ht="12.75">
      <c r="B14" s="111"/>
      <c r="C14" s="110"/>
      <c r="D14" s="83"/>
    </row>
    <row r="15" spans="2:3" ht="12.75">
      <c r="B15" s="45"/>
      <c r="C15" s="45"/>
    </row>
    <row r="16" spans="2:4" ht="12.75">
      <c r="B16" s="45"/>
      <c r="C16" s="45"/>
      <c r="D16" s="83"/>
    </row>
    <row r="17" spans="2:3" ht="12.75">
      <c r="B17" s="45"/>
      <c r="C17" s="45"/>
    </row>
    <row r="18" ht="12.75">
      <c r="B18" s="23"/>
    </row>
    <row r="19" ht="12.75">
      <c r="B19" s="23"/>
    </row>
    <row r="20" ht="12.75">
      <c r="B20" s="23"/>
    </row>
    <row r="21" ht="12.75">
      <c r="B21" s="23"/>
    </row>
    <row r="22" ht="12.75">
      <c r="B22" s="23"/>
    </row>
    <row r="23" ht="12.75">
      <c r="B23" s="42"/>
    </row>
    <row r="28" spans="3:4" ht="12.75">
      <c r="C28" s="19"/>
      <c r="D28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" customWidth="1"/>
    <col min="2" max="2" width="25.421875" style="0" customWidth="1"/>
    <col min="3" max="3" width="14.140625" style="0" bestFit="1" customWidth="1"/>
    <col min="4" max="4" width="7.00390625" style="4" bestFit="1" customWidth="1"/>
    <col min="5" max="5" width="5.421875" style="4" customWidth="1"/>
    <col min="6" max="6" width="5.140625" style="4" customWidth="1"/>
  </cols>
  <sheetData>
    <row r="1" ht="12.75">
      <c r="A1" s="17" t="s">
        <v>27</v>
      </c>
    </row>
    <row r="2" ht="12.75">
      <c r="A2" s="17" t="s">
        <v>0</v>
      </c>
    </row>
    <row r="3" ht="12.75">
      <c r="A3" s="17"/>
    </row>
    <row r="4" spans="1:2" ht="15.75">
      <c r="A4" s="37" t="s">
        <v>153</v>
      </c>
      <c r="B4" s="38"/>
    </row>
    <row r="5" ht="12.75">
      <c r="A5" s="17" t="s">
        <v>1</v>
      </c>
    </row>
    <row r="6" ht="12.75">
      <c r="A6" s="17"/>
    </row>
    <row r="7" ht="15.75">
      <c r="A7" s="16" t="s">
        <v>97</v>
      </c>
    </row>
    <row r="10" spans="1:6" ht="12.75">
      <c r="A10" s="5" t="s">
        <v>2</v>
      </c>
      <c r="B10" s="1" t="s">
        <v>3</v>
      </c>
      <c r="C10" s="1" t="s">
        <v>4</v>
      </c>
      <c r="D10" s="5" t="s">
        <v>76</v>
      </c>
      <c r="E10" s="5" t="s">
        <v>5</v>
      </c>
      <c r="F10" s="6" t="s">
        <v>36</v>
      </c>
    </row>
    <row r="11" spans="1:6" ht="12.75">
      <c r="A11" s="8"/>
      <c r="B11" s="2"/>
      <c r="C11" s="2"/>
      <c r="D11" s="8"/>
      <c r="E11" s="8"/>
      <c r="F11" s="9"/>
    </row>
    <row r="13" spans="1:6" ht="12.75">
      <c r="A13" s="7">
        <v>69</v>
      </c>
      <c r="B13" s="104" t="s">
        <v>116</v>
      </c>
      <c r="C13" s="117" t="s">
        <v>7</v>
      </c>
      <c r="D13" s="7">
        <v>1</v>
      </c>
      <c r="E13" s="7"/>
      <c r="F13" s="7"/>
    </row>
    <row r="14" spans="1:6" ht="12.75">
      <c r="A14" s="7">
        <v>84</v>
      </c>
      <c r="B14" s="104" t="s">
        <v>112</v>
      </c>
      <c r="C14" s="117" t="s">
        <v>7</v>
      </c>
      <c r="D14" s="7">
        <v>1</v>
      </c>
      <c r="E14" s="7" t="s">
        <v>135</v>
      </c>
      <c r="F14" s="7" t="s">
        <v>135</v>
      </c>
    </row>
    <row r="15" spans="1:6" ht="12.75">
      <c r="A15" s="7">
        <v>78</v>
      </c>
      <c r="B15" s="104" t="s">
        <v>113</v>
      </c>
      <c r="C15" s="102" t="s">
        <v>7</v>
      </c>
      <c r="D15" s="7">
        <v>1</v>
      </c>
      <c r="E15" s="7"/>
      <c r="F15" s="7" t="s">
        <v>135</v>
      </c>
    </row>
    <row r="16" spans="1:6" ht="12.75">
      <c r="A16" s="7">
        <v>65</v>
      </c>
      <c r="B16" s="102" t="s">
        <v>164</v>
      </c>
      <c r="C16" s="102" t="s">
        <v>7</v>
      </c>
      <c r="D16" s="7">
        <v>2</v>
      </c>
      <c r="E16" s="7"/>
      <c r="F16" s="7"/>
    </row>
    <row r="17" spans="1:6" ht="12.75">
      <c r="A17" s="7">
        <v>59</v>
      </c>
      <c r="B17" s="102" t="s">
        <v>165</v>
      </c>
      <c r="C17" s="117" t="s">
        <v>7</v>
      </c>
      <c r="D17" s="7">
        <v>2</v>
      </c>
      <c r="E17" s="7"/>
      <c r="F17" s="7"/>
    </row>
    <row r="18" spans="1:6" ht="12.75">
      <c r="A18" s="7">
        <v>77</v>
      </c>
      <c r="B18" s="102" t="s">
        <v>166</v>
      </c>
      <c r="C18" s="117" t="s">
        <v>7</v>
      </c>
      <c r="D18" s="7">
        <v>2</v>
      </c>
      <c r="E18" s="7"/>
      <c r="F18" s="7" t="s">
        <v>135</v>
      </c>
    </row>
    <row r="19" spans="1:6" ht="12.75">
      <c r="A19" s="7">
        <v>67</v>
      </c>
      <c r="B19" s="102" t="s">
        <v>144</v>
      </c>
      <c r="C19" s="102" t="s">
        <v>7</v>
      </c>
      <c r="D19" s="7">
        <v>3</v>
      </c>
      <c r="E19" s="7"/>
      <c r="F19" s="7"/>
    </row>
    <row r="20" spans="1:6" ht="12.75">
      <c r="A20" s="7">
        <v>78</v>
      </c>
      <c r="B20" s="104" t="s">
        <v>115</v>
      </c>
      <c r="C20" s="102" t="s">
        <v>7</v>
      </c>
      <c r="D20" s="7">
        <v>3</v>
      </c>
      <c r="E20" s="7"/>
      <c r="F20" s="7" t="s">
        <v>135</v>
      </c>
    </row>
    <row r="21" spans="1:6" ht="12.75">
      <c r="A21" s="7">
        <v>80</v>
      </c>
      <c r="B21" s="104" t="s">
        <v>167</v>
      </c>
      <c r="C21" s="117" t="s">
        <v>7</v>
      </c>
      <c r="D21" s="7">
        <v>3</v>
      </c>
      <c r="E21" s="7" t="s">
        <v>135</v>
      </c>
      <c r="F21" s="7" t="s">
        <v>135</v>
      </c>
    </row>
    <row r="22" spans="1:6" ht="12.75">
      <c r="A22" s="7">
        <v>75</v>
      </c>
      <c r="B22" s="104" t="s">
        <v>114</v>
      </c>
      <c r="C22" s="102" t="s">
        <v>7</v>
      </c>
      <c r="D22" s="7">
        <v>4</v>
      </c>
      <c r="E22" s="7"/>
      <c r="F22" s="7"/>
    </row>
    <row r="23" spans="1:6" ht="12.75">
      <c r="A23" s="7">
        <v>59</v>
      </c>
      <c r="B23" s="104" t="s">
        <v>143</v>
      </c>
      <c r="C23" s="102" t="s">
        <v>7</v>
      </c>
      <c r="D23" s="7">
        <v>4</v>
      </c>
      <c r="E23" s="7"/>
      <c r="F23" s="7"/>
    </row>
    <row r="24" ht="12.75">
      <c r="C24" s="45"/>
    </row>
    <row r="25" spans="3:4" ht="12.75">
      <c r="C25" s="19"/>
      <c r="D25" s="18"/>
    </row>
    <row r="28" ht="12.75">
      <c r="B28" s="42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" customWidth="1"/>
    <col min="2" max="2" width="25.421875" style="42" customWidth="1"/>
    <col min="3" max="3" width="13.28125" style="0" bestFit="1" customWidth="1"/>
    <col min="4" max="4" width="7.00390625" style="4" bestFit="1" customWidth="1"/>
    <col min="5" max="5" width="5.421875" style="4" customWidth="1"/>
    <col min="6" max="6" width="5.140625" style="4" customWidth="1"/>
  </cols>
  <sheetData>
    <row r="1" ht="12.75">
      <c r="A1" s="17" t="s">
        <v>27</v>
      </c>
    </row>
    <row r="2" ht="12.75">
      <c r="A2" s="17" t="s">
        <v>0</v>
      </c>
    </row>
    <row r="3" ht="12.75">
      <c r="A3" s="17"/>
    </row>
    <row r="4" spans="1:2" ht="15.75">
      <c r="A4" s="37" t="s">
        <v>153</v>
      </c>
      <c r="B4" s="38"/>
    </row>
    <row r="5" ht="12.75">
      <c r="A5" s="17" t="s">
        <v>1</v>
      </c>
    </row>
    <row r="6" ht="12.75">
      <c r="A6" s="17"/>
    </row>
    <row r="7" ht="15.75">
      <c r="A7" s="16" t="s">
        <v>97</v>
      </c>
    </row>
    <row r="10" spans="1:6" ht="12.75">
      <c r="A10" s="5" t="s">
        <v>2</v>
      </c>
      <c r="B10" s="105" t="s">
        <v>3</v>
      </c>
      <c r="C10" s="1" t="s">
        <v>4</v>
      </c>
      <c r="D10" s="5" t="s">
        <v>76</v>
      </c>
      <c r="E10" s="5" t="s">
        <v>5</v>
      </c>
      <c r="F10" s="6" t="s">
        <v>36</v>
      </c>
    </row>
    <row r="11" spans="1:6" ht="12.75">
      <c r="A11" s="8"/>
      <c r="B11" s="106"/>
      <c r="C11" s="2"/>
      <c r="D11" s="8"/>
      <c r="E11" s="8"/>
      <c r="F11" s="9"/>
    </row>
    <row r="13" spans="1:6" ht="12.75">
      <c r="A13" s="7">
        <v>72</v>
      </c>
      <c r="B13" s="102" t="s">
        <v>169</v>
      </c>
      <c r="C13" s="102" t="s">
        <v>34</v>
      </c>
      <c r="D13" s="118">
        <v>1</v>
      </c>
      <c r="E13" s="7"/>
      <c r="F13" s="7"/>
    </row>
    <row r="14" spans="1:6" ht="12.75">
      <c r="A14" s="7">
        <v>77</v>
      </c>
      <c r="B14" s="102" t="s">
        <v>168</v>
      </c>
      <c r="C14" s="102" t="s">
        <v>34</v>
      </c>
      <c r="D14" s="118">
        <v>1</v>
      </c>
      <c r="E14" s="7"/>
      <c r="F14" s="7" t="s">
        <v>135</v>
      </c>
    </row>
    <row r="15" spans="1:6" ht="12.75">
      <c r="A15" s="7">
        <v>81</v>
      </c>
      <c r="B15" s="102" t="s">
        <v>147</v>
      </c>
      <c r="C15" s="102" t="s">
        <v>34</v>
      </c>
      <c r="D15" s="118">
        <v>1</v>
      </c>
      <c r="E15" s="7"/>
      <c r="F15" s="7" t="s">
        <v>135</v>
      </c>
    </row>
    <row r="16" spans="1:6" ht="12.75">
      <c r="A16" s="7">
        <v>71</v>
      </c>
      <c r="B16" s="102" t="s">
        <v>170</v>
      </c>
      <c r="C16" s="102" t="s">
        <v>34</v>
      </c>
      <c r="D16" s="118"/>
      <c r="E16" s="7"/>
      <c r="F16" s="7"/>
    </row>
    <row r="17" spans="1:6" ht="12.75">
      <c r="A17" s="7">
        <v>38</v>
      </c>
      <c r="B17" s="102" t="s">
        <v>171</v>
      </c>
      <c r="C17" s="102" t="s">
        <v>34</v>
      </c>
      <c r="D17" s="118"/>
      <c r="E17" s="7"/>
      <c r="F17" s="7"/>
    </row>
    <row r="18" spans="2:3" ht="12.75">
      <c r="B18" s="45"/>
      <c r="C18" s="45"/>
    </row>
    <row r="19" spans="2:3" ht="12.75">
      <c r="B19" s="45"/>
      <c r="C19" s="45"/>
    </row>
    <row r="20" spans="2:3" ht="12.75">
      <c r="B20" s="45"/>
      <c r="C20" s="45"/>
    </row>
    <row r="21" spans="2:3" ht="12.75">
      <c r="B21" s="45"/>
      <c r="C21" s="45"/>
    </row>
    <row r="22" ht="12.75">
      <c r="C22" s="45"/>
    </row>
    <row r="23" spans="2:3" ht="12.75">
      <c r="B23" s="45"/>
      <c r="C23" s="45"/>
    </row>
    <row r="24" spans="2:3" ht="12.75">
      <c r="B24" s="45"/>
      <c r="C24" s="45"/>
    </row>
    <row r="25" spans="2:3" ht="12.75">
      <c r="B25" s="45"/>
      <c r="C25" s="45"/>
    </row>
    <row r="28" spans="3:4" ht="12.75">
      <c r="C28" s="19"/>
      <c r="D28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" customWidth="1"/>
    <col min="2" max="2" width="25.421875" style="0" customWidth="1"/>
    <col min="3" max="3" width="6.00390625" style="0" bestFit="1" customWidth="1"/>
    <col min="4" max="4" width="7.00390625" style="4" bestFit="1" customWidth="1"/>
    <col min="5" max="5" width="5.421875" style="4" customWidth="1"/>
    <col min="6" max="6" width="5.140625" style="4" customWidth="1"/>
  </cols>
  <sheetData>
    <row r="1" ht="12.75">
      <c r="A1" s="17" t="s">
        <v>27</v>
      </c>
    </row>
    <row r="2" ht="12.75">
      <c r="A2" s="17" t="s">
        <v>0</v>
      </c>
    </row>
    <row r="3" ht="12.75">
      <c r="A3" s="17"/>
    </row>
    <row r="4" spans="1:2" ht="15.75">
      <c r="A4" s="37" t="s">
        <v>153</v>
      </c>
      <c r="B4" s="38"/>
    </row>
    <row r="5" ht="12.75">
      <c r="A5" s="17" t="s">
        <v>1</v>
      </c>
    </row>
    <row r="6" ht="12.75">
      <c r="A6" s="17"/>
    </row>
    <row r="7" ht="15.75">
      <c r="A7" s="16" t="s">
        <v>97</v>
      </c>
    </row>
    <row r="10" spans="1:6" ht="12.75">
      <c r="A10" s="5" t="s">
        <v>2</v>
      </c>
      <c r="B10" s="1" t="s">
        <v>3</v>
      </c>
      <c r="C10" s="1" t="s">
        <v>4</v>
      </c>
      <c r="D10" s="5" t="s">
        <v>76</v>
      </c>
      <c r="E10" s="5" t="s">
        <v>5</v>
      </c>
      <c r="F10" s="6" t="s">
        <v>36</v>
      </c>
    </row>
    <row r="11" spans="1:6" ht="12.75">
      <c r="A11" s="8"/>
      <c r="B11" s="2"/>
      <c r="C11" s="2"/>
      <c r="D11" s="8"/>
      <c r="E11" s="8"/>
      <c r="F11" s="9"/>
    </row>
    <row r="13" spans="1:6" ht="12.75">
      <c r="A13" s="7">
        <v>76</v>
      </c>
      <c r="B13" s="102" t="s">
        <v>145</v>
      </c>
      <c r="C13" s="102" t="s">
        <v>72</v>
      </c>
      <c r="D13" s="7">
        <v>1</v>
      </c>
      <c r="E13" s="7" t="s">
        <v>135</v>
      </c>
      <c r="F13" s="7"/>
    </row>
    <row r="14" spans="1:6" ht="12.75">
      <c r="A14" s="7">
        <v>85</v>
      </c>
      <c r="B14" s="102" t="s">
        <v>117</v>
      </c>
      <c r="C14" s="102" t="s">
        <v>72</v>
      </c>
      <c r="D14" s="118">
        <v>1</v>
      </c>
      <c r="E14" s="7"/>
      <c r="F14" s="7" t="s">
        <v>135</v>
      </c>
    </row>
    <row r="15" spans="1:6" ht="12.75">
      <c r="A15" s="7">
        <v>62</v>
      </c>
      <c r="B15" s="102" t="s">
        <v>119</v>
      </c>
      <c r="C15" s="102" t="s">
        <v>72</v>
      </c>
      <c r="D15" s="7">
        <v>1</v>
      </c>
      <c r="E15" s="7"/>
      <c r="F15" s="7"/>
    </row>
    <row r="16" spans="2:3" ht="12.75">
      <c r="B16" s="109"/>
      <c r="C16" s="45"/>
    </row>
    <row r="17" spans="2:3" ht="12.75">
      <c r="B17" s="109"/>
      <c r="C17" s="45"/>
    </row>
    <row r="18" ht="12.75">
      <c r="C18" s="45"/>
    </row>
    <row r="19" spans="2:4" ht="12.75">
      <c r="B19" s="45"/>
      <c r="C19" s="45"/>
      <c r="D19" s="83"/>
    </row>
    <row r="20" spans="2:3" ht="12.75">
      <c r="B20" s="45"/>
      <c r="C20" s="45"/>
    </row>
    <row r="21" spans="2:3" ht="12.75">
      <c r="B21" s="45"/>
      <c r="C21" s="45"/>
    </row>
    <row r="22" ht="12.75">
      <c r="C22" s="45"/>
    </row>
    <row r="23" spans="2:3" ht="12.75">
      <c r="B23" s="45"/>
      <c r="C23" s="45"/>
    </row>
    <row r="24" ht="12.75">
      <c r="B24" s="42"/>
    </row>
    <row r="25" spans="2:3" ht="12.75">
      <c r="B25" s="45"/>
      <c r="C25" s="45"/>
    </row>
    <row r="28" spans="3:4" ht="12.75">
      <c r="C28" s="19"/>
      <c r="D28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" customWidth="1"/>
    <col min="2" max="2" width="25.421875" style="42" customWidth="1"/>
    <col min="3" max="3" width="10.421875" style="0" bestFit="1" customWidth="1"/>
    <col min="4" max="4" width="7.00390625" style="4" bestFit="1" customWidth="1"/>
    <col min="5" max="5" width="5.421875" style="4" customWidth="1"/>
    <col min="6" max="6" width="5.140625" style="4" customWidth="1"/>
  </cols>
  <sheetData>
    <row r="1" ht="12.75">
      <c r="A1" s="17" t="s">
        <v>27</v>
      </c>
    </row>
    <row r="2" ht="12.75">
      <c r="A2" s="17" t="s">
        <v>0</v>
      </c>
    </row>
    <row r="3" ht="12.75">
      <c r="A3" s="17"/>
    </row>
    <row r="4" spans="1:2" ht="15.75">
      <c r="A4" s="37" t="s">
        <v>153</v>
      </c>
      <c r="B4" s="38"/>
    </row>
    <row r="5" ht="12.75">
      <c r="A5" s="17" t="s">
        <v>1</v>
      </c>
    </row>
    <row r="6" ht="12.75">
      <c r="A6" s="17"/>
    </row>
    <row r="7" ht="15.75">
      <c r="A7" s="16" t="s">
        <v>97</v>
      </c>
    </row>
    <row r="10" spans="1:6" ht="12.75">
      <c r="A10" s="5" t="s">
        <v>2</v>
      </c>
      <c r="B10" s="105" t="s">
        <v>3</v>
      </c>
      <c r="C10" s="1" t="s">
        <v>4</v>
      </c>
      <c r="D10" s="5" t="s">
        <v>76</v>
      </c>
      <c r="E10" s="5" t="s">
        <v>5</v>
      </c>
      <c r="F10" s="6" t="s">
        <v>36</v>
      </c>
    </row>
    <row r="11" spans="1:6" ht="12.75">
      <c r="A11" s="8"/>
      <c r="B11" s="106"/>
      <c r="C11" s="2"/>
      <c r="D11" s="8"/>
      <c r="E11" s="8"/>
      <c r="F11" s="9"/>
    </row>
    <row r="13" spans="1:6" ht="12.75">
      <c r="A13" s="7">
        <v>79</v>
      </c>
      <c r="B13" s="102" t="s">
        <v>148</v>
      </c>
      <c r="C13" s="102" t="s">
        <v>54</v>
      </c>
      <c r="D13" s="118">
        <v>1</v>
      </c>
      <c r="E13" s="7"/>
      <c r="F13" s="7" t="s">
        <v>135</v>
      </c>
    </row>
    <row r="14" spans="1:6" ht="12.75">
      <c r="A14" s="7">
        <v>74</v>
      </c>
      <c r="B14" s="102" t="s">
        <v>149</v>
      </c>
      <c r="C14" s="102" t="s">
        <v>54</v>
      </c>
      <c r="D14" s="118">
        <v>1</v>
      </c>
      <c r="E14" s="7" t="s">
        <v>135</v>
      </c>
      <c r="F14" s="7"/>
    </row>
    <row r="15" spans="1:6" ht="12.75">
      <c r="A15" s="7">
        <v>70</v>
      </c>
      <c r="B15" s="102" t="s">
        <v>173</v>
      </c>
      <c r="C15" s="102" t="s">
        <v>54</v>
      </c>
      <c r="D15" s="118">
        <v>1</v>
      </c>
      <c r="E15" s="7"/>
      <c r="F15" s="7"/>
    </row>
    <row r="16" spans="1:6" ht="12.75">
      <c r="A16" s="7">
        <v>58</v>
      </c>
      <c r="B16" s="102" t="s">
        <v>174</v>
      </c>
      <c r="C16" s="102" t="s">
        <v>54</v>
      </c>
      <c r="D16" s="118">
        <v>2</v>
      </c>
      <c r="E16" s="7"/>
      <c r="F16" s="7"/>
    </row>
    <row r="17" spans="1:6" ht="12.75">
      <c r="A17" s="7">
        <v>53</v>
      </c>
      <c r="B17" s="102" t="s">
        <v>175</v>
      </c>
      <c r="C17" s="102" t="s">
        <v>54</v>
      </c>
      <c r="D17" s="7">
        <v>2</v>
      </c>
      <c r="E17" s="7"/>
      <c r="F17" s="7"/>
    </row>
    <row r="18" spans="1:6" ht="12.75">
      <c r="A18" s="7">
        <v>53</v>
      </c>
      <c r="B18" s="102" t="s">
        <v>176</v>
      </c>
      <c r="C18" s="102" t="s">
        <v>54</v>
      </c>
      <c r="D18" s="7">
        <v>2</v>
      </c>
      <c r="E18" s="7"/>
      <c r="F18" s="7"/>
    </row>
    <row r="19" spans="2:3" ht="12.75">
      <c r="B19" s="45"/>
      <c r="C19" s="45"/>
    </row>
    <row r="20" spans="2:3" ht="12.75">
      <c r="B20" s="45"/>
      <c r="C20" s="45"/>
    </row>
    <row r="21" spans="2:3" ht="12.75">
      <c r="B21" s="45"/>
      <c r="C21" s="45"/>
    </row>
    <row r="24" spans="3:4" ht="12.75">
      <c r="C24" s="19"/>
      <c r="D24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27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1" customWidth="1"/>
    <col min="2" max="2" width="25.421875" style="0" customWidth="1"/>
    <col min="3" max="3" width="6.2812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93" t="s">
        <v>27</v>
      </c>
    </row>
    <row r="2" ht="12.75">
      <c r="A2" s="93" t="s">
        <v>0</v>
      </c>
    </row>
    <row r="3" ht="12.75">
      <c r="A3" s="93"/>
    </row>
    <row r="4" spans="1:2" ht="15.75">
      <c r="A4" s="37" t="s">
        <v>153</v>
      </c>
      <c r="B4" s="38"/>
    </row>
    <row r="5" ht="12.75">
      <c r="A5" s="93" t="s">
        <v>1</v>
      </c>
    </row>
    <row r="6" ht="12.75">
      <c r="A6" s="93"/>
    </row>
    <row r="7" ht="15.75">
      <c r="A7" s="16" t="s">
        <v>97</v>
      </c>
    </row>
    <row r="10" spans="1:10" ht="12.75">
      <c r="A10" s="94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95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90</v>
      </c>
      <c r="B13" s="102" t="s">
        <v>107</v>
      </c>
      <c r="C13" s="117" t="s">
        <v>29</v>
      </c>
      <c r="D13" s="7">
        <v>1</v>
      </c>
      <c r="E13" s="7"/>
      <c r="F13" s="7"/>
      <c r="G13" s="7"/>
      <c r="H13" s="7" t="s">
        <v>135</v>
      </c>
      <c r="I13" s="7"/>
      <c r="J13" s="7" t="s">
        <v>135</v>
      </c>
    </row>
    <row r="14" spans="1:10" ht="12.75">
      <c r="A14" s="114">
        <v>79</v>
      </c>
      <c r="B14" s="102" t="s">
        <v>109</v>
      </c>
      <c r="C14" s="117" t="s">
        <v>29</v>
      </c>
      <c r="D14" s="7">
        <v>1</v>
      </c>
      <c r="E14" s="7"/>
      <c r="F14" s="7"/>
      <c r="G14" s="7"/>
      <c r="H14" s="7" t="s">
        <v>135</v>
      </c>
      <c r="I14" s="7"/>
      <c r="J14" s="7"/>
    </row>
    <row r="15" spans="1:10" ht="12.75">
      <c r="A15" s="114">
        <v>76</v>
      </c>
      <c r="B15" s="102" t="s">
        <v>108</v>
      </c>
      <c r="C15" s="117" t="s">
        <v>29</v>
      </c>
      <c r="D15" s="7">
        <v>1</v>
      </c>
      <c r="E15" s="7"/>
      <c r="F15" s="7"/>
      <c r="G15" s="7"/>
      <c r="H15" s="7" t="s">
        <v>135</v>
      </c>
      <c r="I15" s="7"/>
      <c r="J15" s="7"/>
    </row>
    <row r="16" spans="1:10" ht="12.75">
      <c r="A16" s="114">
        <v>75</v>
      </c>
      <c r="B16" s="102" t="s">
        <v>154</v>
      </c>
      <c r="C16" s="117" t="s">
        <v>29</v>
      </c>
      <c r="D16" s="7">
        <v>1</v>
      </c>
      <c r="E16" s="7" t="s">
        <v>135</v>
      </c>
      <c r="F16" s="7"/>
      <c r="G16" s="7"/>
      <c r="H16" s="7" t="s">
        <v>180</v>
      </c>
      <c r="I16" s="7"/>
      <c r="J16" s="7"/>
    </row>
    <row r="17" ht="12.75">
      <c r="B17" s="45"/>
    </row>
    <row r="18" ht="12.75">
      <c r="B18" s="45"/>
    </row>
    <row r="19" ht="12.75">
      <c r="B19" s="45"/>
    </row>
    <row r="20" ht="12.75">
      <c r="B20" s="45"/>
    </row>
    <row r="21" ht="12.75">
      <c r="B21" s="45"/>
    </row>
    <row r="22" ht="12.75">
      <c r="B22" s="45"/>
    </row>
    <row r="24" spans="1:3" ht="12.75">
      <c r="A24" s="41">
        <f>COUNTIF(E13:H22,"x")</f>
        <v>4</v>
      </c>
      <c r="B24" t="s">
        <v>35</v>
      </c>
      <c r="C24">
        <f>A24*80%</f>
        <v>3.2</v>
      </c>
    </row>
    <row r="25" spans="2:3" ht="12.75">
      <c r="B25" t="s">
        <v>8</v>
      </c>
      <c r="C25">
        <f>ROUNDDOWN(C24,0.1)</f>
        <v>3</v>
      </c>
    </row>
    <row r="26" spans="2:3" ht="12.75">
      <c r="B26" t="s">
        <v>9</v>
      </c>
      <c r="C26">
        <f>SUM(A13:A15)</f>
        <v>245</v>
      </c>
    </row>
    <row r="27" spans="2:4" ht="12.75">
      <c r="B27" t="s">
        <v>10</v>
      </c>
      <c r="C27" s="19">
        <f>SUM(C26/C25)</f>
        <v>81.66666666666667</v>
      </c>
      <c r="D27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G75"/>
  <sheetViews>
    <sheetView workbookViewId="0" topLeftCell="A1">
      <pane ySplit="11" topLeftCell="BM12" activePane="bottomLeft" state="frozen"/>
      <selection pane="topLeft" activeCell="D35" sqref="D35"/>
      <selection pane="bottomLeft" activeCell="D35" sqref="D35"/>
    </sheetView>
  </sheetViews>
  <sheetFormatPr defaultColWidth="11.421875" defaultRowHeight="12.75"/>
  <cols>
    <col min="1" max="1" width="5.7109375" style="4" bestFit="1" customWidth="1"/>
    <col min="2" max="2" width="9.140625" style="0" customWidth="1"/>
    <col min="3" max="3" width="22.140625" style="0" bestFit="1" customWidth="1"/>
    <col min="4" max="4" width="21.28125" style="0" bestFit="1" customWidth="1"/>
    <col min="5" max="5" width="7.7109375" style="4" bestFit="1" customWidth="1"/>
    <col min="6" max="6" width="6.28125" style="4" bestFit="1" customWidth="1"/>
    <col min="7" max="7" width="5.28125" style="4" customWidth="1"/>
  </cols>
  <sheetData>
    <row r="1" ht="12.75">
      <c r="A1" t="s">
        <v>26</v>
      </c>
    </row>
    <row r="4" spans="1:7" s="39" customFormat="1" ht="15.75">
      <c r="A4" s="98" t="s">
        <v>153</v>
      </c>
      <c r="C4" s="38"/>
      <c r="E4" s="40"/>
      <c r="F4" s="40"/>
      <c r="G4" s="40"/>
    </row>
    <row r="5" ht="12.75">
      <c r="A5" t="s">
        <v>1</v>
      </c>
    </row>
    <row r="7" spans="1:7" ht="23.25">
      <c r="A7" s="134" t="s">
        <v>69</v>
      </c>
      <c r="B7" s="134"/>
      <c r="C7" s="134"/>
      <c r="D7" s="134"/>
      <c r="E7" s="134"/>
      <c r="F7" s="134"/>
      <c r="G7" s="134"/>
    </row>
    <row r="10" spans="1:7" s="23" customFormat="1" ht="12.75">
      <c r="A10" s="26" t="s">
        <v>14</v>
      </c>
      <c r="B10" s="24" t="s">
        <v>2</v>
      </c>
      <c r="C10" s="25" t="s">
        <v>3</v>
      </c>
      <c r="D10" s="25" t="s">
        <v>16</v>
      </c>
      <c r="E10" s="27" t="s">
        <v>76</v>
      </c>
      <c r="F10" s="27" t="s">
        <v>5</v>
      </c>
      <c r="G10" s="119" t="s">
        <v>36</v>
      </c>
    </row>
    <row r="11" spans="1:7" s="23" customFormat="1" ht="12.75">
      <c r="A11" s="30"/>
      <c r="B11" s="28"/>
      <c r="C11" s="29"/>
      <c r="D11" s="29"/>
      <c r="E11" s="31"/>
      <c r="F11" s="31"/>
      <c r="G11" s="120" t="s">
        <v>6</v>
      </c>
    </row>
    <row r="12" ht="12.75">
      <c r="B12" s="4"/>
    </row>
    <row r="13" spans="1:7" ht="12.75">
      <c r="A13" s="7">
        <v>1</v>
      </c>
      <c r="B13" s="7">
        <v>89</v>
      </c>
      <c r="C13" s="104" t="s">
        <v>110</v>
      </c>
      <c r="D13" s="102" t="s">
        <v>29</v>
      </c>
      <c r="E13" s="7"/>
      <c r="F13" s="7"/>
      <c r="G13" s="7" t="s">
        <v>135</v>
      </c>
    </row>
    <row r="14" spans="1:7" ht="12.75">
      <c r="A14" s="7">
        <v>2</v>
      </c>
      <c r="B14" s="7">
        <v>85</v>
      </c>
      <c r="C14" s="102" t="s">
        <v>117</v>
      </c>
      <c r="D14" s="102" t="s">
        <v>72</v>
      </c>
      <c r="E14" s="118">
        <v>1</v>
      </c>
      <c r="F14" s="7"/>
      <c r="G14" s="7" t="s">
        <v>135</v>
      </c>
    </row>
    <row r="15" spans="1:7" ht="12.75">
      <c r="A15" s="7">
        <v>3</v>
      </c>
      <c r="B15" s="7">
        <v>84</v>
      </c>
      <c r="C15" s="104" t="s">
        <v>112</v>
      </c>
      <c r="D15" s="117" t="s">
        <v>7</v>
      </c>
      <c r="E15" s="7">
        <v>1</v>
      </c>
      <c r="F15" s="7" t="s">
        <v>135</v>
      </c>
      <c r="G15" s="7" t="s">
        <v>135</v>
      </c>
    </row>
    <row r="16" spans="1:7" ht="12.75">
      <c r="A16" s="7">
        <v>4</v>
      </c>
      <c r="B16" s="7">
        <v>81</v>
      </c>
      <c r="C16" s="102" t="s">
        <v>147</v>
      </c>
      <c r="D16" s="102" t="s">
        <v>34</v>
      </c>
      <c r="E16" s="118">
        <v>1</v>
      </c>
      <c r="F16" s="7"/>
      <c r="G16" s="7" t="s">
        <v>135</v>
      </c>
    </row>
    <row r="17" spans="1:7" ht="12.75">
      <c r="A17" s="7">
        <v>5</v>
      </c>
      <c r="B17" s="7">
        <v>80</v>
      </c>
      <c r="C17" s="104" t="s">
        <v>167</v>
      </c>
      <c r="D17" s="117" t="s">
        <v>7</v>
      </c>
      <c r="E17" s="7">
        <v>3</v>
      </c>
      <c r="F17" s="7" t="s">
        <v>135</v>
      </c>
      <c r="G17" s="7" t="s">
        <v>135</v>
      </c>
    </row>
    <row r="18" spans="1:7" ht="12.75">
      <c r="A18" s="7">
        <v>6</v>
      </c>
      <c r="B18" s="7">
        <v>79</v>
      </c>
      <c r="C18" s="102" t="s">
        <v>148</v>
      </c>
      <c r="D18" s="102" t="s">
        <v>54</v>
      </c>
      <c r="E18" s="118">
        <v>1</v>
      </c>
      <c r="F18" s="7"/>
      <c r="G18" s="7" t="s">
        <v>135</v>
      </c>
    </row>
    <row r="19" spans="1:7" ht="12.75">
      <c r="A19" s="7">
        <v>7</v>
      </c>
      <c r="B19" s="7">
        <v>78</v>
      </c>
      <c r="C19" s="104" t="s">
        <v>113</v>
      </c>
      <c r="D19" s="102" t="s">
        <v>7</v>
      </c>
      <c r="E19" s="7">
        <v>1</v>
      </c>
      <c r="F19" s="7"/>
      <c r="G19" s="7" t="s">
        <v>135</v>
      </c>
    </row>
    <row r="20" spans="1:7" ht="12.75">
      <c r="A20" s="7">
        <v>8</v>
      </c>
      <c r="B20" s="7">
        <v>78</v>
      </c>
      <c r="C20" s="104" t="s">
        <v>115</v>
      </c>
      <c r="D20" s="102" t="s">
        <v>7</v>
      </c>
      <c r="E20" s="7">
        <v>3</v>
      </c>
      <c r="F20" s="7"/>
      <c r="G20" s="7" t="s">
        <v>135</v>
      </c>
    </row>
    <row r="21" spans="1:7" ht="12.75">
      <c r="A21" s="7">
        <v>9</v>
      </c>
      <c r="B21" s="7">
        <v>77</v>
      </c>
      <c r="C21" s="102" t="s">
        <v>166</v>
      </c>
      <c r="D21" s="117" t="s">
        <v>7</v>
      </c>
      <c r="E21" s="7">
        <v>2</v>
      </c>
      <c r="F21" s="7"/>
      <c r="G21" s="7" t="s">
        <v>135</v>
      </c>
    </row>
    <row r="22" spans="1:7" ht="12.75">
      <c r="A22" s="7">
        <v>10</v>
      </c>
      <c r="B22" s="7">
        <v>77</v>
      </c>
      <c r="C22" s="102" t="s">
        <v>168</v>
      </c>
      <c r="D22" s="102" t="s">
        <v>34</v>
      </c>
      <c r="E22" s="118">
        <v>1</v>
      </c>
      <c r="F22" s="7"/>
      <c r="G22" s="7" t="s">
        <v>135</v>
      </c>
    </row>
    <row r="23" spans="1:7" ht="12.75">
      <c r="A23" s="7">
        <v>11</v>
      </c>
      <c r="B23" s="7">
        <v>76</v>
      </c>
      <c r="C23" s="102" t="s">
        <v>145</v>
      </c>
      <c r="D23" s="102" t="s">
        <v>72</v>
      </c>
      <c r="E23" s="7">
        <v>1</v>
      </c>
      <c r="F23" s="7" t="s">
        <v>135</v>
      </c>
      <c r="G23" s="7"/>
    </row>
    <row r="24" spans="1:7" ht="12.75">
      <c r="A24" s="7">
        <v>12</v>
      </c>
      <c r="B24" s="7">
        <v>75</v>
      </c>
      <c r="C24" s="104" t="s">
        <v>114</v>
      </c>
      <c r="D24" s="102" t="s">
        <v>7</v>
      </c>
      <c r="E24" s="7">
        <v>4</v>
      </c>
      <c r="F24" s="7"/>
      <c r="G24" s="7"/>
    </row>
    <row r="25" spans="1:7" ht="12.75">
      <c r="A25" s="7">
        <v>13</v>
      </c>
      <c r="B25" s="7">
        <v>74</v>
      </c>
      <c r="C25" s="102" t="s">
        <v>149</v>
      </c>
      <c r="D25" s="102" t="s">
        <v>54</v>
      </c>
      <c r="E25" s="118">
        <v>1</v>
      </c>
      <c r="F25" s="7" t="s">
        <v>135</v>
      </c>
      <c r="G25" s="7"/>
    </row>
    <row r="26" spans="1:7" ht="12.75">
      <c r="A26" s="7">
        <v>14</v>
      </c>
      <c r="B26" s="7">
        <v>72</v>
      </c>
      <c r="C26" s="102" t="s">
        <v>169</v>
      </c>
      <c r="D26" s="102" t="s">
        <v>34</v>
      </c>
      <c r="E26" s="118">
        <v>1</v>
      </c>
      <c r="F26" s="7"/>
      <c r="G26" s="7"/>
    </row>
    <row r="27" spans="1:7" ht="12.75">
      <c r="A27" s="7">
        <v>15</v>
      </c>
      <c r="B27" s="7">
        <v>71</v>
      </c>
      <c r="C27" s="102" t="s">
        <v>170</v>
      </c>
      <c r="D27" s="102" t="s">
        <v>34</v>
      </c>
      <c r="E27" s="118"/>
      <c r="F27" s="7"/>
      <c r="G27" s="7"/>
    </row>
    <row r="28" spans="1:7" ht="12.75">
      <c r="A28" s="7">
        <v>16</v>
      </c>
      <c r="B28" s="7">
        <v>70</v>
      </c>
      <c r="C28" s="102" t="s">
        <v>173</v>
      </c>
      <c r="D28" s="102" t="s">
        <v>54</v>
      </c>
      <c r="E28" s="118">
        <v>1</v>
      </c>
      <c r="F28" s="7"/>
      <c r="G28" s="7"/>
    </row>
    <row r="29" spans="1:7" ht="12.75">
      <c r="A29" s="7">
        <v>17</v>
      </c>
      <c r="B29" s="7">
        <v>69</v>
      </c>
      <c r="C29" s="104" t="s">
        <v>116</v>
      </c>
      <c r="D29" s="117" t="s">
        <v>7</v>
      </c>
      <c r="E29" s="7">
        <v>1</v>
      </c>
      <c r="F29" s="7"/>
      <c r="G29" s="7"/>
    </row>
    <row r="30" spans="1:7" ht="12.75">
      <c r="A30" s="7">
        <v>18</v>
      </c>
      <c r="B30" s="7">
        <v>67</v>
      </c>
      <c r="C30" s="102" t="s">
        <v>144</v>
      </c>
      <c r="D30" s="102" t="s">
        <v>7</v>
      </c>
      <c r="E30" s="7">
        <v>3</v>
      </c>
      <c r="F30" s="7"/>
      <c r="G30" s="7"/>
    </row>
    <row r="31" spans="1:7" ht="12.75">
      <c r="A31" s="7">
        <v>19</v>
      </c>
      <c r="B31" s="7">
        <v>65</v>
      </c>
      <c r="C31" s="102" t="s">
        <v>164</v>
      </c>
      <c r="D31" s="102" t="s">
        <v>7</v>
      </c>
      <c r="E31" s="7">
        <v>2</v>
      </c>
      <c r="F31" s="7"/>
      <c r="G31" s="7"/>
    </row>
    <row r="32" spans="1:7" ht="12.75">
      <c r="A32" s="7">
        <v>20</v>
      </c>
      <c r="B32" s="7">
        <v>62</v>
      </c>
      <c r="C32" s="102" t="s">
        <v>119</v>
      </c>
      <c r="D32" s="102" t="s">
        <v>72</v>
      </c>
      <c r="E32" s="7">
        <v>1</v>
      </c>
      <c r="F32" s="7"/>
      <c r="G32" s="7"/>
    </row>
    <row r="33" spans="1:7" ht="12.75">
      <c r="A33" s="7">
        <v>21</v>
      </c>
      <c r="B33" s="7">
        <v>59</v>
      </c>
      <c r="C33" s="102" t="s">
        <v>165</v>
      </c>
      <c r="D33" s="117" t="s">
        <v>7</v>
      </c>
      <c r="E33" s="7">
        <v>2</v>
      </c>
      <c r="F33" s="7"/>
      <c r="G33" s="7"/>
    </row>
    <row r="34" spans="1:7" ht="12.75">
      <c r="A34" s="7">
        <v>22</v>
      </c>
      <c r="B34" s="7">
        <v>59</v>
      </c>
      <c r="C34" s="104" t="s">
        <v>143</v>
      </c>
      <c r="D34" s="102" t="s">
        <v>7</v>
      </c>
      <c r="E34" s="7">
        <v>4</v>
      </c>
      <c r="F34" s="7"/>
      <c r="G34" s="7"/>
    </row>
    <row r="35" spans="1:7" ht="12.75">
      <c r="A35" s="7">
        <v>23</v>
      </c>
      <c r="B35" s="7">
        <v>58</v>
      </c>
      <c r="C35" s="102" t="s">
        <v>174</v>
      </c>
      <c r="D35" s="102" t="s">
        <v>54</v>
      </c>
      <c r="E35" s="118">
        <v>2</v>
      </c>
      <c r="F35" s="7"/>
      <c r="G35" s="7"/>
    </row>
    <row r="36" spans="1:7" ht="12.75">
      <c r="A36" s="7">
        <v>24</v>
      </c>
      <c r="B36" s="7">
        <v>53</v>
      </c>
      <c r="C36" s="102" t="s">
        <v>175</v>
      </c>
      <c r="D36" s="102" t="s">
        <v>54</v>
      </c>
      <c r="E36" s="7">
        <v>2</v>
      </c>
      <c r="F36" s="7"/>
      <c r="G36" s="7"/>
    </row>
    <row r="37" spans="1:7" ht="12.75">
      <c r="A37" s="7">
        <v>25</v>
      </c>
      <c r="B37" s="7">
        <v>53</v>
      </c>
      <c r="C37" s="102" t="s">
        <v>176</v>
      </c>
      <c r="D37" s="102" t="s">
        <v>54</v>
      </c>
      <c r="E37" s="7">
        <v>2</v>
      </c>
      <c r="F37" s="7"/>
      <c r="G37" s="7"/>
    </row>
    <row r="38" spans="1:7" ht="12.75">
      <c r="A38" s="7">
        <v>26</v>
      </c>
      <c r="B38" s="7">
        <v>38</v>
      </c>
      <c r="C38" s="102" t="s">
        <v>171</v>
      </c>
      <c r="D38" s="102" t="s">
        <v>34</v>
      </c>
      <c r="E38" s="118"/>
      <c r="F38" s="7"/>
      <c r="G38" s="7"/>
    </row>
    <row r="39" spans="2:5" ht="12.75">
      <c r="B39" s="4"/>
      <c r="C39" s="45"/>
      <c r="D39" s="45"/>
      <c r="E39" s="83"/>
    </row>
    <row r="40" spans="2:4" ht="12.75">
      <c r="B40" s="4"/>
      <c r="C40" s="45"/>
      <c r="D40" s="45"/>
    </row>
    <row r="41" spans="2:5" ht="12.75">
      <c r="B41" s="4"/>
      <c r="C41" s="45"/>
      <c r="D41" s="45"/>
      <c r="E41" s="83"/>
    </row>
    <row r="42" spans="2:4" ht="12.75">
      <c r="B42" s="4"/>
      <c r="C42" s="45"/>
      <c r="D42" s="45"/>
    </row>
    <row r="43" spans="2:4" ht="12.75">
      <c r="B43" s="4"/>
      <c r="C43" s="45"/>
      <c r="D43" s="45"/>
    </row>
    <row r="44" spans="2:5" ht="12.75">
      <c r="B44" s="4"/>
      <c r="C44" s="45"/>
      <c r="D44" s="45"/>
      <c r="E44" s="83"/>
    </row>
    <row r="45" spans="2:4" ht="12.75">
      <c r="B45" s="4"/>
      <c r="C45" s="45"/>
      <c r="D45" s="45"/>
    </row>
    <row r="46" spans="2:3" ht="12.75">
      <c r="B46" s="4"/>
      <c r="C46" s="45"/>
    </row>
    <row r="47" spans="2:5" ht="12.75">
      <c r="B47" s="4"/>
      <c r="C47" s="45"/>
      <c r="D47" s="45"/>
      <c r="E47" s="83"/>
    </row>
    <row r="48" spans="2:4" ht="12.75">
      <c r="B48" s="4"/>
      <c r="C48" s="45"/>
      <c r="D48" s="45"/>
    </row>
    <row r="49" spans="2:5" ht="12.75">
      <c r="B49" s="4"/>
      <c r="C49" s="45"/>
      <c r="D49" s="45"/>
      <c r="E49" s="83"/>
    </row>
    <row r="50" spans="2:5" ht="12.75">
      <c r="B50" s="4"/>
      <c r="C50" s="45"/>
      <c r="D50" s="45"/>
      <c r="E50" s="83"/>
    </row>
    <row r="51" spans="2:4" ht="12.75">
      <c r="B51" s="4"/>
      <c r="C51" s="45"/>
      <c r="D51" s="45"/>
    </row>
    <row r="52" spans="2:7" ht="12.75">
      <c r="B52" s="4"/>
      <c r="C52" s="45"/>
      <c r="D52" s="45"/>
      <c r="E52" s="83"/>
      <c r="F52" s="4">
        <f>COUNTIF(F13:F49,"x")</f>
        <v>4</v>
      </c>
      <c r="G52" s="4">
        <f>COUNTIF(G13:G49,"x")</f>
        <v>10</v>
      </c>
    </row>
    <row r="53" spans="2:5" ht="12.75">
      <c r="B53" s="4"/>
      <c r="C53" s="45"/>
      <c r="D53" s="45"/>
      <c r="E53" s="83"/>
    </row>
    <row r="54" spans="2:5" ht="12.75">
      <c r="B54" s="4"/>
      <c r="C54" s="45"/>
      <c r="D54" s="45"/>
      <c r="E54" s="83"/>
    </row>
    <row r="55" spans="2:5" ht="12.75">
      <c r="B55" s="4"/>
      <c r="C55" s="45"/>
      <c r="D55" s="45"/>
      <c r="E55" s="83"/>
    </row>
    <row r="56" spans="2:3" ht="12.75">
      <c r="B56" s="4"/>
      <c r="C56" s="42"/>
    </row>
    <row r="57" spans="2:5" ht="12.75">
      <c r="B57" s="4"/>
      <c r="C57" s="45"/>
      <c r="D57" s="45"/>
      <c r="E57" s="83"/>
    </row>
    <row r="58" spans="2:5" ht="12.75">
      <c r="B58" s="4"/>
      <c r="C58" s="45"/>
      <c r="D58" s="45"/>
      <c r="E58" s="83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</sheetData>
  <sheetProtection/>
  <mergeCells count="1">
    <mergeCell ref="A7:G7"/>
  </mergeCells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workbookViewId="0" topLeftCell="A1">
      <selection activeCell="D35" sqref="D35"/>
    </sheetView>
  </sheetViews>
  <sheetFormatPr defaultColWidth="11.421875" defaultRowHeight="12.75"/>
  <cols>
    <col min="1" max="1" width="22.8515625" style="0" customWidth="1"/>
    <col min="2" max="2" width="21.8515625" style="11" bestFit="1" customWidth="1"/>
    <col min="3" max="3" width="3.140625" style="12" bestFit="1" customWidth="1"/>
    <col min="4" max="4" width="20.421875" style="11" bestFit="1" customWidth="1"/>
    <col min="5" max="5" width="4.7109375" style="12" customWidth="1"/>
    <col min="6" max="6" width="20.421875" style="11" bestFit="1" customWidth="1"/>
    <col min="7" max="7" width="4.7109375" style="12" customWidth="1"/>
    <col min="8" max="8" width="8.7109375" style="4" customWidth="1"/>
  </cols>
  <sheetData>
    <row r="1" ht="12.75">
      <c r="A1" s="17" t="s">
        <v>27</v>
      </c>
    </row>
    <row r="2" ht="12.75">
      <c r="A2" t="s">
        <v>0</v>
      </c>
    </row>
    <row r="4" spans="1:2" ht="15.75">
      <c r="A4" s="37" t="s">
        <v>153</v>
      </c>
      <c r="B4" s="38"/>
    </row>
    <row r="5" ht="12.75">
      <c r="A5" s="17" t="s">
        <v>1</v>
      </c>
    </row>
    <row r="7" spans="1:9" ht="23.25">
      <c r="A7" s="134" t="s">
        <v>70</v>
      </c>
      <c r="B7" s="134"/>
      <c r="C7" s="134"/>
      <c r="D7" s="134"/>
      <c r="E7" s="134"/>
      <c r="F7" s="134"/>
      <c r="G7" s="134"/>
      <c r="H7" s="134"/>
      <c r="I7" s="134"/>
    </row>
    <row r="9" spans="1:9" s="23" customFormat="1" ht="12.75">
      <c r="A9" s="121" t="s">
        <v>16</v>
      </c>
      <c r="B9" s="121" t="s">
        <v>17</v>
      </c>
      <c r="C9" s="122" t="s">
        <v>18</v>
      </c>
      <c r="D9" s="121" t="s">
        <v>19</v>
      </c>
      <c r="E9" s="122" t="s">
        <v>18</v>
      </c>
      <c r="F9" s="121" t="s">
        <v>20</v>
      </c>
      <c r="G9" s="122" t="s">
        <v>18</v>
      </c>
      <c r="H9" s="122" t="s">
        <v>22</v>
      </c>
      <c r="I9" s="87"/>
    </row>
    <row r="10" spans="1:8" s="23" customFormat="1" ht="12.75">
      <c r="A10" s="123"/>
      <c r="B10" s="123"/>
      <c r="C10" s="124"/>
      <c r="D10" s="123"/>
      <c r="E10" s="124"/>
      <c r="F10" s="123"/>
      <c r="G10" s="124"/>
      <c r="H10" s="124"/>
    </row>
    <row r="11" spans="1:9" ht="12.75">
      <c r="A11" s="125" t="s">
        <v>123</v>
      </c>
      <c r="B11" s="126" t="str">
        <f>'Dänikon-Hüttikon-JJ'!B13</f>
        <v>Spillmann Marc, 2000</v>
      </c>
      <c r="C11" s="127">
        <f>'Dänikon-Hüttikon-JJ'!A13</f>
        <v>69</v>
      </c>
      <c r="D11" s="126" t="str">
        <f>'Dänikon-Hüttikon-JJ'!B14</f>
        <v>Merz Alina, 1998</v>
      </c>
      <c r="E11" s="127">
        <f>'Dänikon-Hüttikon-JJ'!A14</f>
        <v>84</v>
      </c>
      <c r="F11" s="126" t="str">
        <f>'Dänikon-Hüttikon-JJ'!B15</f>
        <v>Gayk Diego, 1998</v>
      </c>
      <c r="G11" s="127">
        <f>'Dänikon-Hüttikon-JJ'!A15</f>
        <v>78</v>
      </c>
      <c r="H11" s="127">
        <f aca="true" t="shared" si="0" ref="H11:H19">C11+E11+G11</f>
        <v>231</v>
      </c>
      <c r="I11" s="23"/>
    </row>
    <row r="12" spans="1:9" ht="12.75">
      <c r="A12" s="126" t="s">
        <v>150</v>
      </c>
      <c r="B12" s="126" t="str">
        <f>'Niederweningen-JJ'!B13</f>
        <v>Lang Kevin, 2000</v>
      </c>
      <c r="C12" s="127">
        <f>'Niederweningen-JJ'!A13</f>
        <v>72</v>
      </c>
      <c r="D12" s="126" t="str">
        <f>'Niederweningen-JJ'!B14</f>
        <v>Küderli Gabriel, 2000</v>
      </c>
      <c r="E12" s="127">
        <f>'Niederweningen-JJ'!A14</f>
        <v>77</v>
      </c>
      <c r="F12" s="126" t="str">
        <f>'Niederweningen-JJ'!B15</f>
        <v>Kopp Severin, 2000</v>
      </c>
      <c r="G12" s="127">
        <f>'Niederweningen-JJ'!A15</f>
        <v>81</v>
      </c>
      <c r="H12" s="127">
        <f t="shared" si="0"/>
        <v>230</v>
      </c>
      <c r="I12" s="23"/>
    </row>
    <row r="13" spans="1:9" ht="12.75">
      <c r="A13" s="125" t="s">
        <v>125</v>
      </c>
      <c r="B13" s="126" t="str">
        <f>'Dänikon-Hüttikon-JJ'!B19</f>
        <v>Homberger Jan, 2000</v>
      </c>
      <c r="C13" s="127">
        <f>'Dänikon-Hüttikon-JJ'!A19</f>
        <v>67</v>
      </c>
      <c r="D13" s="126" t="str">
        <f>'Dänikon-Hüttikon-JJ'!B20</f>
        <v>Widmer Sven, 2000</v>
      </c>
      <c r="E13" s="127">
        <f>'Dänikon-Hüttikon-JJ'!A20</f>
        <v>78</v>
      </c>
      <c r="F13" s="126" t="str">
        <f>'Dänikon-Hüttikon-JJ'!B21</f>
        <v>Fischer Yael, 1999</v>
      </c>
      <c r="G13" s="127">
        <f>'Dänikon-Hüttikon-JJ'!A21</f>
        <v>80</v>
      </c>
      <c r="H13" s="127">
        <f t="shared" si="0"/>
        <v>225</v>
      </c>
      <c r="I13" s="23"/>
    </row>
    <row r="14" spans="1:9" ht="12.75">
      <c r="A14" s="125" t="s">
        <v>140</v>
      </c>
      <c r="B14" s="126" t="str">
        <f>'Salen-JJ'!B13</f>
        <v>Eberhard Seraina, 1997</v>
      </c>
      <c r="C14" s="127">
        <f>'Salen-JJ'!A13</f>
        <v>76</v>
      </c>
      <c r="D14" s="126" t="str">
        <f>'Salen-JJ'!B14</f>
        <v>Vögeli Sascha, 1999</v>
      </c>
      <c r="E14" s="127">
        <f>'Salen-JJ'!A14</f>
        <v>85</v>
      </c>
      <c r="F14" s="126" t="str">
        <f>'Salen-JJ'!B15</f>
        <v>Brunner Noël, 1998</v>
      </c>
      <c r="G14" s="127">
        <f>'Salen-JJ'!A15</f>
        <v>62</v>
      </c>
      <c r="H14" s="127">
        <f t="shared" si="0"/>
        <v>223</v>
      </c>
      <c r="I14" s="23"/>
    </row>
    <row r="15" spans="1:9" ht="12.75">
      <c r="A15" s="126" t="s">
        <v>151</v>
      </c>
      <c r="B15" s="126" t="str">
        <f>'Schöfflisdorf-JJ'!B13</f>
        <v>Schmid Kaj, 1998</v>
      </c>
      <c r="C15" s="127">
        <f>'Schöfflisdorf-JJ'!A13</f>
        <v>79</v>
      </c>
      <c r="D15" s="126" t="str">
        <f>'Schöfflisdorf-JJ'!B14</f>
        <v>Perren Nora, 1999</v>
      </c>
      <c r="E15" s="127">
        <f>'Schöfflisdorf-JJ'!A14</f>
        <v>74</v>
      </c>
      <c r="F15" s="126" t="str">
        <f>'Schöfflisdorf-JJ'!B15</f>
        <v>Scarpeta Cellestino, 1998</v>
      </c>
      <c r="G15" s="127">
        <f>'Schöfflisdorf-JJ'!A15</f>
        <v>70</v>
      </c>
      <c r="H15" s="127">
        <f t="shared" si="0"/>
        <v>223</v>
      </c>
      <c r="I15" s="23"/>
    </row>
    <row r="16" spans="1:9" ht="12.75">
      <c r="A16" s="125" t="s">
        <v>124</v>
      </c>
      <c r="B16" s="126" t="str">
        <f>'Dänikon-Hüttikon-JJ'!B16</f>
        <v>Oetterli Dominik, 1997</v>
      </c>
      <c r="C16" s="127">
        <f>'Dänikon-Hüttikon-JJ'!A16</f>
        <v>65</v>
      </c>
      <c r="D16" s="126" t="str">
        <f>'Dänikon-Hüttikon-JJ'!B17</f>
        <v>Schmid Elias, 1998</v>
      </c>
      <c r="E16" s="127">
        <f>'Dänikon-Hüttikon-JJ'!A17</f>
        <v>59</v>
      </c>
      <c r="F16" s="126" t="str">
        <f>'Dänikon-Hüttikon-JJ'!B18</f>
        <v>Blickensdorfer Patrick, 1999</v>
      </c>
      <c r="G16" s="127">
        <f>'Dänikon-Hüttikon-JJ'!A18</f>
        <v>77</v>
      </c>
      <c r="H16" s="127">
        <f t="shared" si="0"/>
        <v>201</v>
      </c>
      <c r="I16" s="23"/>
    </row>
    <row r="17" spans="1:9" ht="12.75">
      <c r="A17" s="126" t="s">
        <v>152</v>
      </c>
      <c r="B17" s="126" t="str">
        <f>'Schöfflisdorf-JJ'!B17</f>
        <v>Humbel Marco, 2003</v>
      </c>
      <c r="C17" s="127">
        <f>'Schöfflisdorf-JJ'!A17</f>
        <v>53</v>
      </c>
      <c r="D17" s="126" t="str">
        <f>'Schöfflisdorf-JJ'!B16</f>
        <v>Marti Tobias, 2002</v>
      </c>
      <c r="E17" s="127">
        <f>'Schöfflisdorf-JJ'!A16</f>
        <v>58</v>
      </c>
      <c r="F17" s="126" t="str">
        <f>'Schöfflisdorf-JJ'!B18</f>
        <v>DiLenardo Etienne, 2002</v>
      </c>
      <c r="G17" s="127">
        <f>'Schöfflisdorf-JJ'!A18</f>
        <v>53</v>
      </c>
      <c r="H17" s="127">
        <f t="shared" si="0"/>
        <v>164</v>
      </c>
      <c r="I17" s="23"/>
    </row>
    <row r="18" spans="1:9" ht="12.75" hidden="1">
      <c r="A18" s="102" t="s">
        <v>29</v>
      </c>
      <c r="B18" s="56" t="str">
        <f>'Buchs-JJ'!B13</f>
        <v>Meier Dylan, 1998</v>
      </c>
      <c r="C18" s="103">
        <f>'Buchs-JJ'!A13</f>
        <v>89</v>
      </c>
      <c r="D18" s="56">
        <f>'Buchs-JJ'!B14</f>
        <v>0</v>
      </c>
      <c r="E18" s="103">
        <f>'Buchs-JJ'!A14</f>
        <v>0</v>
      </c>
      <c r="F18" s="56"/>
      <c r="G18" s="103">
        <f>'Buchs-JJ'!A15</f>
        <v>0</v>
      </c>
      <c r="H18" s="103">
        <f t="shared" si="0"/>
        <v>89</v>
      </c>
      <c r="I18" s="23"/>
    </row>
    <row r="19" spans="1:9" ht="12.75" hidden="1">
      <c r="A19" s="102" t="s">
        <v>172</v>
      </c>
      <c r="B19" s="56" t="str">
        <f>'Dänikon-Hüttikon-JJ'!B22</f>
        <v>Meier Robin, 1999</v>
      </c>
      <c r="C19" s="103">
        <f>'Salen-JJ'!A22</f>
        <v>0</v>
      </c>
      <c r="D19" s="56" t="e">
        <f>'Dänikon-Hüttikon-JJ'!#REF!</f>
        <v>#REF!</v>
      </c>
      <c r="E19" s="103">
        <f>'Salen-JJ'!A23</f>
        <v>0</v>
      </c>
      <c r="F19" s="56" t="str">
        <f>'Dänikon-Hüttikon-JJ'!B23</f>
        <v>Frischknecht Mario, 2000</v>
      </c>
      <c r="G19" s="103">
        <f>'Salen-JJ'!A24</f>
        <v>0</v>
      </c>
      <c r="H19" s="103">
        <f t="shared" si="0"/>
        <v>0</v>
      </c>
      <c r="I19" s="23"/>
    </row>
    <row r="20" spans="1:9" ht="12.75" hidden="1">
      <c r="A20" s="104"/>
      <c r="B20" s="56"/>
      <c r="C20" s="103"/>
      <c r="D20" s="56"/>
      <c r="E20" s="103"/>
      <c r="F20" s="56"/>
      <c r="G20" s="103"/>
      <c r="H20" s="103"/>
      <c r="I20" s="23"/>
    </row>
    <row r="21" spans="2:8" ht="12.75">
      <c r="B21" s="15"/>
      <c r="C21" s="14"/>
      <c r="D21" s="15"/>
      <c r="E21" s="14"/>
      <c r="F21" s="15"/>
      <c r="G21" s="14"/>
      <c r="H21" s="10"/>
    </row>
    <row r="22" spans="1:8" ht="12.75">
      <c r="A22" s="34"/>
      <c r="H22" s="10"/>
    </row>
    <row r="23" spans="1:8" ht="12.75">
      <c r="A23" s="13"/>
      <c r="B23" s="15"/>
      <c r="C23" s="14"/>
      <c r="D23" s="15"/>
      <c r="E23" s="14"/>
      <c r="F23" s="15"/>
      <c r="G23" s="14"/>
      <c r="H23" s="10"/>
    </row>
    <row r="24" spans="1:8" ht="12.75">
      <c r="A24" s="13"/>
      <c r="H24" s="10"/>
    </row>
    <row r="25" spans="1:8" ht="12.75">
      <c r="A25" s="13"/>
      <c r="B25" s="15"/>
      <c r="C25" s="14"/>
      <c r="D25" s="15"/>
      <c r="E25" s="14"/>
      <c r="F25" s="15"/>
      <c r="G25" s="14"/>
      <c r="H25" s="10"/>
    </row>
    <row r="26" spans="1:8" ht="12.75">
      <c r="A26" s="13"/>
      <c r="H26" s="10"/>
    </row>
    <row r="27" spans="1:8" ht="12.75">
      <c r="A27" s="13"/>
      <c r="B27" s="15"/>
      <c r="C27" s="14"/>
      <c r="D27" s="15"/>
      <c r="E27" s="14"/>
      <c r="F27" s="15"/>
      <c r="G27" s="14"/>
      <c r="H27" s="10"/>
    </row>
    <row r="28" spans="1:8" ht="12.75">
      <c r="A28" s="13"/>
      <c r="B28" s="15"/>
      <c r="C28" s="14"/>
      <c r="D28" s="15"/>
      <c r="E28" s="14"/>
      <c r="F28" s="15"/>
      <c r="G28" s="14"/>
      <c r="H28" s="10"/>
    </row>
    <row r="29" ht="12.75">
      <c r="H29" s="10"/>
    </row>
    <row r="30" spans="1:8" ht="12.75">
      <c r="A30" s="13"/>
      <c r="B30" s="15"/>
      <c r="C30" s="14"/>
      <c r="D30" s="15"/>
      <c r="E30" s="14"/>
      <c r="F30" s="15"/>
      <c r="G30" s="14"/>
      <c r="H30" s="10"/>
    </row>
    <row r="31" ht="12.75">
      <c r="H31" s="10"/>
    </row>
    <row r="32" ht="12.75">
      <c r="H32" s="10"/>
    </row>
    <row r="33" ht="12.75">
      <c r="H33" s="10"/>
    </row>
    <row r="34" spans="1:8" ht="12.75">
      <c r="A34" s="13"/>
      <c r="B34" s="15"/>
      <c r="C34" s="14"/>
      <c r="D34" s="15"/>
      <c r="E34" s="14"/>
      <c r="F34" s="15"/>
      <c r="G34" s="14"/>
      <c r="H34" s="10"/>
    </row>
    <row r="35" spans="1:8" ht="12.75">
      <c r="A35" s="13"/>
      <c r="B35" s="15"/>
      <c r="C35" s="14"/>
      <c r="D35" s="15"/>
      <c r="E35" s="14"/>
      <c r="F35" s="15"/>
      <c r="G35" s="14"/>
      <c r="H35" s="10"/>
    </row>
    <row r="36" spans="1:8" ht="12.75">
      <c r="A36" s="13"/>
      <c r="B36" s="15"/>
      <c r="C36" s="14"/>
      <c r="D36" s="15"/>
      <c r="E36" s="14"/>
      <c r="F36"/>
      <c r="G36" s="14"/>
      <c r="H36" s="10"/>
    </row>
    <row r="37" spans="1:8" ht="12.75">
      <c r="A37" s="13"/>
      <c r="B37" s="15"/>
      <c r="C37" s="14"/>
      <c r="D37" s="15"/>
      <c r="E37" s="14"/>
      <c r="F37" s="15"/>
      <c r="G37" s="14"/>
      <c r="H37" s="10"/>
    </row>
    <row r="38" spans="1:8" ht="12.75">
      <c r="A38" s="13"/>
      <c r="B38" s="15"/>
      <c r="C38" s="14"/>
      <c r="D38"/>
      <c r="E38" s="14"/>
      <c r="F38" s="15"/>
      <c r="G38" s="14"/>
      <c r="H38" s="10"/>
    </row>
    <row r="39" spans="1:8" ht="12.75">
      <c r="A39" s="13"/>
      <c r="B39" s="15"/>
      <c r="C39" s="14"/>
      <c r="D39" s="15"/>
      <c r="E39" s="14"/>
      <c r="F39" s="15"/>
      <c r="G39" s="14"/>
      <c r="H39" s="10"/>
    </row>
    <row r="40" spans="1:8" ht="12.75">
      <c r="A40" s="13"/>
      <c r="B40" s="15"/>
      <c r="C40" s="14"/>
      <c r="D40" s="15"/>
      <c r="E40" s="14"/>
      <c r="F40" s="15"/>
      <c r="G40" s="14"/>
      <c r="H40" s="10"/>
    </row>
  </sheetData>
  <sheetProtection/>
  <mergeCells count="1">
    <mergeCell ref="A7:I7"/>
  </mergeCells>
  <printOptions/>
  <pageMargins left="0.75" right="0.75" top="1" bottom="1" header="0.511811023" footer="0.511811023"/>
  <pageSetup horizontalDpi="300" verticalDpi="300" orientation="landscape" paperSize="9"/>
  <headerFooter alignWithMargins="0">
    <oddHeader>&amp;C&amp;A</oddHeader>
    <oddFooter>&amp;CSeite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D47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" customWidth="1"/>
    <col min="2" max="2" width="29.8515625" style="17" customWidth="1"/>
    <col min="3" max="3" width="3.140625" style="4" bestFit="1" customWidth="1"/>
    <col min="4" max="4" width="19.421875" style="17" customWidth="1"/>
  </cols>
  <sheetData>
    <row r="1" ht="12.75">
      <c r="A1" s="17" t="s">
        <v>27</v>
      </c>
    </row>
    <row r="2" ht="12.75">
      <c r="A2" s="17" t="s">
        <v>0</v>
      </c>
    </row>
    <row r="3" ht="12.75">
      <c r="A3" s="17"/>
    </row>
    <row r="4" spans="1:3" ht="15.75">
      <c r="A4" s="37" t="s">
        <v>153</v>
      </c>
      <c r="B4" s="48"/>
      <c r="C4" s="113"/>
    </row>
    <row r="5" ht="12.75">
      <c r="A5" s="17" t="s">
        <v>1</v>
      </c>
    </row>
    <row r="6" ht="12.75">
      <c r="A6" s="17"/>
    </row>
    <row r="7" ht="15.75">
      <c r="A7" s="16" t="s">
        <v>11</v>
      </c>
    </row>
    <row r="10" spans="1:4" ht="12.75">
      <c r="A10" s="7" t="s">
        <v>2</v>
      </c>
      <c r="B10" s="78" t="s">
        <v>3</v>
      </c>
      <c r="C10" s="82"/>
      <c r="D10" s="78" t="s">
        <v>4</v>
      </c>
    </row>
    <row r="11" spans="1:4" ht="12.75">
      <c r="A11" s="4">
        <v>92</v>
      </c>
      <c r="B11" s="17" t="s">
        <v>38</v>
      </c>
      <c r="C11" s="4">
        <v>35</v>
      </c>
      <c r="D11" s="17" t="s">
        <v>7</v>
      </c>
    </row>
    <row r="12" spans="1:4" ht="12.75">
      <c r="A12" s="4">
        <v>92</v>
      </c>
      <c r="B12" s="17" t="s">
        <v>184</v>
      </c>
      <c r="C12" s="4">
        <v>35</v>
      </c>
      <c r="D12" s="17" t="s">
        <v>34</v>
      </c>
    </row>
    <row r="13" spans="1:4" ht="12.75">
      <c r="A13" s="4">
        <v>90</v>
      </c>
      <c r="B13" s="17" t="s">
        <v>61</v>
      </c>
      <c r="C13" s="4">
        <v>25</v>
      </c>
      <c r="D13" s="17" t="s">
        <v>58</v>
      </c>
    </row>
    <row r="14" spans="1:4" ht="12.75">
      <c r="A14" s="4">
        <v>90</v>
      </c>
      <c r="B14" s="17" t="s">
        <v>182</v>
      </c>
      <c r="C14" s="4">
        <v>25</v>
      </c>
      <c r="D14" s="17" t="s">
        <v>54</v>
      </c>
    </row>
    <row r="15" spans="1:4" ht="12.75">
      <c r="A15" s="4">
        <v>89</v>
      </c>
      <c r="B15" s="17" t="s">
        <v>59</v>
      </c>
      <c r="C15" s="4">
        <v>14</v>
      </c>
      <c r="D15" s="17" t="s">
        <v>30</v>
      </c>
    </row>
    <row r="16" spans="1:4" ht="12.75">
      <c r="A16" s="4">
        <v>89</v>
      </c>
      <c r="B16" s="17" t="s">
        <v>177</v>
      </c>
      <c r="C16" s="4">
        <v>14</v>
      </c>
      <c r="D16" s="17" t="s">
        <v>79</v>
      </c>
    </row>
    <row r="17" spans="1:4" ht="12.75">
      <c r="A17" s="4">
        <v>88</v>
      </c>
      <c r="B17" s="17" t="s">
        <v>31</v>
      </c>
      <c r="C17" s="4">
        <v>12</v>
      </c>
      <c r="D17" s="17" t="s">
        <v>32</v>
      </c>
    </row>
    <row r="18" spans="1:4" ht="12.75">
      <c r="A18" s="4">
        <v>87</v>
      </c>
      <c r="B18" s="17" t="s">
        <v>181</v>
      </c>
      <c r="C18" s="4">
        <v>10</v>
      </c>
      <c r="D18" s="17" t="s">
        <v>54</v>
      </c>
    </row>
    <row r="19" spans="1:4" ht="12.75">
      <c r="A19" s="4">
        <v>87</v>
      </c>
      <c r="B19" s="17" t="s">
        <v>183</v>
      </c>
      <c r="C19" s="4">
        <v>10</v>
      </c>
      <c r="D19" s="17" t="s">
        <v>7</v>
      </c>
    </row>
    <row r="20" spans="1:4" ht="12.75">
      <c r="A20" s="4">
        <v>85</v>
      </c>
      <c r="B20" s="17" t="s">
        <v>62</v>
      </c>
      <c r="D20" s="17" t="s">
        <v>7</v>
      </c>
    </row>
    <row r="21" spans="1:4" ht="12.75">
      <c r="A21" s="4">
        <v>84</v>
      </c>
      <c r="B21" s="17" t="s">
        <v>42</v>
      </c>
      <c r="D21" s="17" t="s">
        <v>72</v>
      </c>
    </row>
    <row r="22" spans="1:4" ht="12.75">
      <c r="A22" s="4">
        <v>84</v>
      </c>
      <c r="B22" s="17" t="s">
        <v>78</v>
      </c>
      <c r="D22" s="17" t="s">
        <v>30</v>
      </c>
    </row>
    <row r="23" spans="1:4" ht="12.75">
      <c r="A23" s="4">
        <v>83</v>
      </c>
      <c r="B23" s="17" t="s">
        <v>75</v>
      </c>
      <c r="D23" s="17" t="s">
        <v>7</v>
      </c>
    </row>
    <row r="24" spans="1:4" ht="12.75">
      <c r="A24" s="4">
        <v>82</v>
      </c>
      <c r="B24" s="17" t="s">
        <v>82</v>
      </c>
      <c r="D24" s="17" t="s">
        <v>54</v>
      </c>
    </row>
    <row r="25" spans="1:4" ht="12.75">
      <c r="A25" s="4">
        <v>81</v>
      </c>
      <c r="B25" s="17" t="s">
        <v>178</v>
      </c>
      <c r="D25" s="17" t="s">
        <v>72</v>
      </c>
    </row>
    <row r="26" spans="1:4" ht="12.75">
      <c r="A26" s="4">
        <v>72</v>
      </c>
      <c r="B26" s="17" t="s">
        <v>93</v>
      </c>
      <c r="D26" s="17" t="s">
        <v>54</v>
      </c>
    </row>
    <row r="27" spans="1:4" ht="12.75">
      <c r="A27" s="4">
        <v>71</v>
      </c>
      <c r="B27" s="17" t="s">
        <v>40</v>
      </c>
      <c r="D27" s="17" t="s">
        <v>34</v>
      </c>
    </row>
    <row r="28" spans="1:4" ht="12.75">
      <c r="A28" s="4">
        <v>69</v>
      </c>
      <c r="B28" s="17" t="s">
        <v>179</v>
      </c>
      <c r="D28" s="17" t="s">
        <v>54</v>
      </c>
    </row>
    <row r="29" spans="2:4" ht="12.75" hidden="1">
      <c r="B29" s="17" t="s">
        <v>81</v>
      </c>
      <c r="D29" s="17" t="s">
        <v>79</v>
      </c>
    </row>
    <row r="30" spans="2:4" ht="12.75" hidden="1">
      <c r="B30" s="17" t="s">
        <v>89</v>
      </c>
      <c r="D30" s="17" t="s">
        <v>58</v>
      </c>
    </row>
    <row r="31" spans="2:4" ht="12.75" hidden="1">
      <c r="B31" s="17" t="s">
        <v>83</v>
      </c>
      <c r="D31" s="17" t="s">
        <v>77</v>
      </c>
    </row>
    <row r="32" spans="2:4" ht="12.75" hidden="1">
      <c r="B32" s="17" t="s">
        <v>91</v>
      </c>
      <c r="D32" s="17" t="s">
        <v>85</v>
      </c>
    </row>
    <row r="33" spans="2:4" ht="12.75" hidden="1">
      <c r="B33" s="17" t="s">
        <v>88</v>
      </c>
      <c r="D33" s="17" t="s">
        <v>72</v>
      </c>
    </row>
    <row r="34" spans="2:4" ht="12.75" hidden="1">
      <c r="B34" s="17" t="s">
        <v>94</v>
      </c>
      <c r="D34" s="17" t="s">
        <v>7</v>
      </c>
    </row>
    <row r="35" spans="2:4" ht="12.75" hidden="1">
      <c r="B35" s="17" t="s">
        <v>87</v>
      </c>
      <c r="D35" s="17" t="s">
        <v>30</v>
      </c>
    </row>
    <row r="36" spans="2:4" ht="12.75" hidden="1">
      <c r="B36" s="17" t="s">
        <v>63</v>
      </c>
      <c r="D36" s="17" t="s">
        <v>34</v>
      </c>
    </row>
    <row r="37" spans="2:4" ht="12.75" hidden="1">
      <c r="B37" s="17" t="s">
        <v>60</v>
      </c>
      <c r="D37" s="17" t="s">
        <v>30</v>
      </c>
    </row>
    <row r="38" spans="2:4" ht="12.75" hidden="1">
      <c r="B38" s="17" t="s">
        <v>74</v>
      </c>
      <c r="D38" s="17" t="s">
        <v>32</v>
      </c>
    </row>
    <row r="39" spans="2:4" ht="12.75" hidden="1">
      <c r="B39" s="17" t="s">
        <v>39</v>
      </c>
      <c r="D39" s="17" t="s">
        <v>54</v>
      </c>
    </row>
    <row r="40" spans="2:4" ht="12.75" hidden="1">
      <c r="B40" s="17" t="s">
        <v>37</v>
      </c>
      <c r="D40" s="17" t="s">
        <v>33</v>
      </c>
    </row>
    <row r="41" spans="2:4" ht="12.75" hidden="1">
      <c r="B41" s="17" t="s">
        <v>28</v>
      </c>
      <c r="D41" s="17" t="s">
        <v>7</v>
      </c>
    </row>
    <row r="42" spans="2:4" ht="12.75" hidden="1">
      <c r="B42" s="17" t="s">
        <v>90</v>
      </c>
      <c r="D42" s="17" t="s">
        <v>58</v>
      </c>
    </row>
    <row r="43" spans="2:4" ht="12.75" hidden="1">
      <c r="B43" s="17" t="s">
        <v>95</v>
      </c>
      <c r="D43" s="17" t="s">
        <v>58</v>
      </c>
    </row>
    <row r="44" spans="2:4" ht="12.75" hidden="1">
      <c r="B44" s="17" t="s">
        <v>92</v>
      </c>
      <c r="D44" s="17" t="s">
        <v>54</v>
      </c>
    </row>
    <row r="45" spans="2:4" ht="12.75" hidden="1">
      <c r="B45" s="17" t="s">
        <v>73</v>
      </c>
      <c r="D45" s="17" t="s">
        <v>33</v>
      </c>
    </row>
    <row r="46" spans="2:4" ht="12.75" hidden="1">
      <c r="B46" s="17" t="s">
        <v>41</v>
      </c>
      <c r="D46" s="17" t="s">
        <v>30</v>
      </c>
    </row>
    <row r="47" spans="1:4" ht="12.75">
      <c r="A47" s="10"/>
      <c r="B47" s="43"/>
      <c r="C47" s="10"/>
      <c r="D47" s="43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J27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1" customWidth="1"/>
    <col min="2" max="2" width="28.421875" style="0" bestFit="1" customWidth="1"/>
    <col min="3" max="3" width="14.14062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93" t="s">
        <v>27</v>
      </c>
    </row>
    <row r="2" ht="12.75">
      <c r="A2" s="93" t="s">
        <v>0</v>
      </c>
    </row>
    <row r="3" ht="12.75">
      <c r="A3" s="93"/>
    </row>
    <row r="4" spans="1:2" ht="15.75">
      <c r="A4" s="37" t="s">
        <v>153</v>
      </c>
      <c r="B4" s="38"/>
    </row>
    <row r="5" ht="12.75">
      <c r="A5" s="93" t="s">
        <v>1</v>
      </c>
    </row>
    <row r="6" ht="12.75">
      <c r="A6" s="93"/>
    </row>
    <row r="7" ht="15.75">
      <c r="A7" s="16" t="s">
        <v>97</v>
      </c>
    </row>
    <row r="10" spans="1:10" ht="12.75">
      <c r="A10" s="94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95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83</v>
      </c>
      <c r="B13" s="102" t="s">
        <v>129</v>
      </c>
      <c r="C13" s="117" t="s">
        <v>7</v>
      </c>
      <c r="D13" s="7">
        <v>1</v>
      </c>
      <c r="E13" s="7"/>
      <c r="F13" s="7" t="s">
        <v>135</v>
      </c>
      <c r="G13" s="7"/>
      <c r="H13" s="7"/>
      <c r="I13" s="7"/>
      <c r="J13" s="7" t="s">
        <v>135</v>
      </c>
    </row>
    <row r="14" spans="1:10" ht="12.75">
      <c r="A14" s="114">
        <v>76</v>
      </c>
      <c r="B14" s="102" t="s">
        <v>111</v>
      </c>
      <c r="C14" s="117" t="s">
        <v>7</v>
      </c>
      <c r="D14" s="7">
        <v>1</v>
      </c>
      <c r="E14" s="7"/>
      <c r="F14" s="7" t="s">
        <v>135</v>
      </c>
      <c r="G14" s="7"/>
      <c r="H14" s="7"/>
      <c r="I14" s="7"/>
      <c r="J14" s="7"/>
    </row>
    <row r="15" spans="1:10" ht="12.75">
      <c r="A15" s="114">
        <v>54</v>
      </c>
      <c r="B15" s="104" t="s">
        <v>130</v>
      </c>
      <c r="C15" s="117" t="s">
        <v>7</v>
      </c>
      <c r="D15" s="7">
        <v>1</v>
      </c>
      <c r="E15" s="7"/>
      <c r="F15" s="7" t="s">
        <v>135</v>
      </c>
      <c r="G15" s="7"/>
      <c r="H15" s="7"/>
      <c r="I15" s="7" t="s">
        <v>135</v>
      </c>
      <c r="J15" s="7"/>
    </row>
    <row r="16" ht="12.75">
      <c r="B16" s="45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ht="12.75">
      <c r="B21" s="42"/>
    </row>
    <row r="22" ht="12.75">
      <c r="B22" s="42"/>
    </row>
    <row r="24" spans="1:3" ht="12.75">
      <c r="A24" s="41">
        <f>COUNTIF(E13:H16,"x")</f>
        <v>3</v>
      </c>
      <c r="B24" t="s">
        <v>35</v>
      </c>
      <c r="C24">
        <f>A24*80%</f>
        <v>2.4000000000000004</v>
      </c>
    </row>
    <row r="25" spans="2:3" ht="12.75">
      <c r="B25" t="s">
        <v>8</v>
      </c>
      <c r="C25">
        <f>ROUNDDOWN(C24,0.1)</f>
        <v>2</v>
      </c>
    </row>
    <row r="26" spans="2:3" ht="12.75">
      <c r="B26" t="s">
        <v>9</v>
      </c>
      <c r="C26">
        <f>SUM(A13:A14)</f>
        <v>159</v>
      </c>
    </row>
    <row r="27" spans="2:4" ht="12.75">
      <c r="B27" t="s">
        <v>10</v>
      </c>
      <c r="C27" s="19">
        <f>SUM(C26/C25)</f>
        <v>79.5</v>
      </c>
      <c r="D27" s="1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J28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1" customWidth="1"/>
    <col min="2" max="2" width="19.00390625" style="0" bestFit="1" customWidth="1"/>
    <col min="3" max="3" width="13.2812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93" t="s">
        <v>27</v>
      </c>
    </row>
    <row r="2" ht="12.75">
      <c r="A2" s="93" t="s">
        <v>0</v>
      </c>
    </row>
    <row r="3" ht="12.75">
      <c r="A3" s="93"/>
    </row>
    <row r="4" spans="1:2" ht="15.75">
      <c r="A4" s="37" t="s">
        <v>153</v>
      </c>
      <c r="B4" s="38"/>
    </row>
    <row r="5" ht="12.75">
      <c r="A5" s="93" t="s">
        <v>1</v>
      </c>
    </row>
    <row r="6" ht="12.75">
      <c r="A6" s="93"/>
    </row>
    <row r="7" ht="15.75">
      <c r="A7" s="16" t="s">
        <v>97</v>
      </c>
    </row>
    <row r="10" spans="1:10" ht="12.75">
      <c r="A10" s="94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95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85</v>
      </c>
      <c r="B13" s="102" t="s">
        <v>132</v>
      </c>
      <c r="C13" s="117" t="s">
        <v>34</v>
      </c>
      <c r="D13" s="7">
        <v>1</v>
      </c>
      <c r="E13" s="7"/>
      <c r="F13" s="7" t="s">
        <v>135</v>
      </c>
      <c r="G13" s="7"/>
      <c r="H13" s="7"/>
      <c r="I13" s="7"/>
      <c r="J13" s="7" t="s">
        <v>135</v>
      </c>
    </row>
    <row r="14" spans="1:10" ht="12.75">
      <c r="A14" s="114">
        <v>79</v>
      </c>
      <c r="B14" s="102" t="s">
        <v>122</v>
      </c>
      <c r="C14" s="117" t="s">
        <v>34</v>
      </c>
      <c r="D14" s="7">
        <v>1</v>
      </c>
      <c r="E14" s="7"/>
      <c r="F14" s="7" t="s">
        <v>135</v>
      </c>
      <c r="G14" s="7"/>
      <c r="H14" s="7"/>
      <c r="I14" s="7"/>
      <c r="J14" s="7" t="s">
        <v>135</v>
      </c>
    </row>
    <row r="15" spans="1:10" ht="12.75">
      <c r="A15" s="114">
        <v>78</v>
      </c>
      <c r="B15" s="102" t="s">
        <v>121</v>
      </c>
      <c r="C15" s="117" t="s">
        <v>34</v>
      </c>
      <c r="D15" s="7">
        <v>1</v>
      </c>
      <c r="E15" s="7"/>
      <c r="F15" s="7" t="s">
        <v>135</v>
      </c>
      <c r="G15" s="7"/>
      <c r="H15" s="7"/>
      <c r="I15" s="7"/>
      <c r="J15" s="7"/>
    </row>
    <row r="16" spans="1:10" ht="12.75">
      <c r="A16" s="114">
        <v>77</v>
      </c>
      <c r="B16" s="102" t="s">
        <v>103</v>
      </c>
      <c r="C16" s="117" t="s">
        <v>34</v>
      </c>
      <c r="D16" s="7">
        <v>1</v>
      </c>
      <c r="E16" s="7"/>
      <c r="F16" s="7"/>
      <c r="G16" s="7" t="s">
        <v>135</v>
      </c>
      <c r="H16" s="7"/>
      <c r="I16" s="7"/>
      <c r="J16" s="7"/>
    </row>
    <row r="17" ht="12.75">
      <c r="B17" s="109"/>
    </row>
    <row r="21" ht="12.75">
      <c r="B21" s="42"/>
    </row>
    <row r="22" ht="12.75">
      <c r="B22" s="42"/>
    </row>
    <row r="23" ht="12.75">
      <c r="B23" s="42"/>
    </row>
    <row r="24" ht="12.75">
      <c r="B24" s="23"/>
    </row>
    <row r="25" spans="1:3" ht="12.75">
      <c r="A25" s="41">
        <f>COUNTIF(E13:H23,"x")</f>
        <v>4</v>
      </c>
      <c r="B25" s="42" t="s">
        <v>35</v>
      </c>
      <c r="C25">
        <f>A25*80%</f>
        <v>3.2</v>
      </c>
    </row>
    <row r="26" spans="2:3" ht="12.75">
      <c r="B26" s="42" t="s">
        <v>8</v>
      </c>
      <c r="C26">
        <f>ROUNDDOWN(C25,0.1)</f>
        <v>3</v>
      </c>
    </row>
    <row r="27" spans="2:3" ht="12.75">
      <c r="B27" t="s">
        <v>9</v>
      </c>
      <c r="C27">
        <f>SUM(A13:A15)</f>
        <v>242</v>
      </c>
    </row>
    <row r="28" spans="2:4" ht="12.75">
      <c r="B28" t="s">
        <v>10</v>
      </c>
      <c r="C28" s="19">
        <f>SUM(C27/C26)</f>
        <v>80.66666666666667</v>
      </c>
      <c r="D28" s="18"/>
    </row>
  </sheetData>
  <sheetProtection/>
  <printOptions/>
  <pageMargins left="0.75" right="0.75" top="1" bottom="1" header="0.4921259845" footer="0.492125984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J28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1" customWidth="1"/>
    <col min="2" max="2" width="22.140625" style="0" customWidth="1"/>
    <col min="3" max="3" width="13.851562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93" t="s">
        <v>27</v>
      </c>
    </row>
    <row r="2" ht="12.75">
      <c r="A2" s="93" t="s">
        <v>0</v>
      </c>
    </row>
    <row r="3" ht="12.75">
      <c r="A3" s="93"/>
    </row>
    <row r="4" spans="1:2" ht="15.75">
      <c r="A4" s="37" t="s">
        <v>153</v>
      </c>
      <c r="B4" s="38"/>
    </row>
    <row r="5" ht="12.75">
      <c r="A5" s="93" t="s">
        <v>1</v>
      </c>
    </row>
    <row r="6" ht="12.75">
      <c r="A6" s="93"/>
    </row>
    <row r="7" ht="15.75">
      <c r="A7" s="16" t="s">
        <v>97</v>
      </c>
    </row>
    <row r="10" spans="1:10" ht="12.75">
      <c r="A10" s="94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95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85</v>
      </c>
      <c r="B13" s="102" t="s">
        <v>134</v>
      </c>
      <c r="C13" s="117" t="s">
        <v>30</v>
      </c>
      <c r="D13" s="7">
        <v>1</v>
      </c>
      <c r="E13" s="7"/>
      <c r="F13" s="7" t="s">
        <v>135</v>
      </c>
      <c r="G13" s="7"/>
      <c r="H13" s="7"/>
      <c r="I13" s="7" t="s">
        <v>135</v>
      </c>
      <c r="J13" s="7" t="s">
        <v>135</v>
      </c>
    </row>
    <row r="14" spans="1:10" ht="12.75">
      <c r="A14" s="114">
        <v>84</v>
      </c>
      <c r="B14" s="104" t="s">
        <v>133</v>
      </c>
      <c r="C14" s="117" t="s">
        <v>30</v>
      </c>
      <c r="D14" s="7">
        <v>1</v>
      </c>
      <c r="E14" s="7"/>
      <c r="F14" s="7" t="s">
        <v>135</v>
      </c>
      <c r="G14" s="7"/>
      <c r="H14" s="7"/>
      <c r="I14" s="7"/>
      <c r="J14" s="7" t="s">
        <v>135</v>
      </c>
    </row>
    <row r="15" spans="1:10" ht="12.75">
      <c r="A15" s="114">
        <v>82</v>
      </c>
      <c r="B15" s="102" t="s">
        <v>104</v>
      </c>
      <c r="C15" s="117" t="s">
        <v>30</v>
      </c>
      <c r="D15" s="7">
        <v>1</v>
      </c>
      <c r="E15" s="7"/>
      <c r="F15" s="7"/>
      <c r="G15" s="7"/>
      <c r="H15" s="7" t="s">
        <v>135</v>
      </c>
      <c r="I15" s="7"/>
      <c r="J15" s="7" t="s">
        <v>135</v>
      </c>
    </row>
    <row r="16" spans="1:10" ht="12.75">
      <c r="A16" s="114">
        <v>81</v>
      </c>
      <c r="B16" s="102" t="s">
        <v>160</v>
      </c>
      <c r="C16" s="117" t="s">
        <v>30</v>
      </c>
      <c r="D16" s="7"/>
      <c r="E16" s="7" t="s">
        <v>135</v>
      </c>
      <c r="F16" s="7"/>
      <c r="G16" s="7"/>
      <c r="H16" s="7"/>
      <c r="I16" s="7"/>
      <c r="J16" s="7" t="s">
        <v>135</v>
      </c>
    </row>
    <row r="17" spans="1:10" ht="12.75">
      <c r="A17" s="114">
        <v>77</v>
      </c>
      <c r="B17" s="102" t="s">
        <v>159</v>
      </c>
      <c r="C17" s="117" t="s">
        <v>30</v>
      </c>
      <c r="D17" s="7"/>
      <c r="E17" s="7" t="s">
        <v>135</v>
      </c>
      <c r="F17" s="7"/>
      <c r="G17" s="7"/>
      <c r="H17" s="7"/>
      <c r="I17" s="7"/>
      <c r="J17" s="7"/>
    </row>
    <row r="18" spans="1:10" ht="12.75">
      <c r="A18" s="114">
        <v>76</v>
      </c>
      <c r="B18" s="102" t="s">
        <v>158</v>
      </c>
      <c r="C18" s="117" t="s">
        <v>30</v>
      </c>
      <c r="D18" s="7">
        <v>1</v>
      </c>
      <c r="E18" s="7" t="s">
        <v>135</v>
      </c>
      <c r="F18" s="7"/>
      <c r="G18" s="7"/>
      <c r="H18" s="7"/>
      <c r="I18" s="7"/>
      <c r="J18" s="7"/>
    </row>
    <row r="19" spans="1:10" ht="12.75">
      <c r="A19" s="114">
        <v>73</v>
      </c>
      <c r="B19" s="102" t="s">
        <v>136</v>
      </c>
      <c r="C19" s="117" t="s">
        <v>30</v>
      </c>
      <c r="D19" s="7"/>
      <c r="E19" s="7"/>
      <c r="F19" s="7" t="s">
        <v>135</v>
      </c>
      <c r="G19" s="7"/>
      <c r="H19" s="7"/>
      <c r="I19" s="7" t="s">
        <v>135</v>
      </c>
      <c r="J19" s="7"/>
    </row>
    <row r="20" ht="12.75">
      <c r="B20" s="45"/>
    </row>
    <row r="21" ht="12.75">
      <c r="B21" s="42"/>
    </row>
    <row r="22" ht="12.75">
      <c r="B22" s="101"/>
    </row>
    <row r="23" ht="12.75">
      <c r="B23" s="42"/>
    </row>
    <row r="25" spans="1:3" ht="12.75">
      <c r="A25" s="41">
        <f>COUNTIF(E13:H23,"x")</f>
        <v>7</v>
      </c>
      <c r="B25" t="s">
        <v>35</v>
      </c>
      <c r="C25">
        <f>A25*80%</f>
        <v>5.6000000000000005</v>
      </c>
    </row>
    <row r="26" spans="2:3" ht="12.75">
      <c r="B26" t="s">
        <v>8</v>
      </c>
      <c r="C26">
        <f>ROUNDDOWN(C25,0.1)</f>
        <v>5</v>
      </c>
    </row>
    <row r="27" spans="2:3" ht="12.75">
      <c r="B27" t="s">
        <v>9</v>
      </c>
      <c r="C27">
        <f>SUM(A13:A17)</f>
        <v>409</v>
      </c>
    </row>
    <row r="28" spans="2:4" ht="12.75">
      <c r="B28" t="s">
        <v>10</v>
      </c>
      <c r="C28" s="19">
        <f>SUM(C27/C26)</f>
        <v>81.8</v>
      </c>
      <c r="D28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J28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1" customWidth="1"/>
    <col min="2" max="2" width="28.421875" style="0" bestFit="1" customWidth="1"/>
    <col min="3" max="3" width="6.2812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93" t="s">
        <v>27</v>
      </c>
    </row>
    <row r="2" ht="12.75">
      <c r="A2" s="93" t="s">
        <v>0</v>
      </c>
    </row>
    <row r="3" ht="12.75">
      <c r="A3" s="93"/>
    </row>
    <row r="4" spans="1:2" ht="15.75">
      <c r="A4" s="37" t="s">
        <v>153</v>
      </c>
      <c r="B4" s="38"/>
    </row>
    <row r="5" ht="12.75">
      <c r="A5" s="93" t="s">
        <v>1</v>
      </c>
    </row>
    <row r="6" ht="12.75">
      <c r="A6" s="93"/>
    </row>
    <row r="7" ht="15.75">
      <c r="A7" s="16" t="s">
        <v>97</v>
      </c>
    </row>
    <row r="10" spans="1:10" ht="12.75">
      <c r="A10" s="94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95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89</v>
      </c>
      <c r="B13" s="102" t="s">
        <v>102</v>
      </c>
      <c r="C13" s="117" t="s">
        <v>72</v>
      </c>
      <c r="D13" s="7">
        <v>1</v>
      </c>
      <c r="E13" s="7"/>
      <c r="F13" s="7"/>
      <c r="G13" s="7"/>
      <c r="H13" s="7" t="s">
        <v>135</v>
      </c>
      <c r="I13" s="7"/>
      <c r="J13" s="7" t="s">
        <v>135</v>
      </c>
    </row>
    <row r="14" spans="1:10" ht="12.75">
      <c r="A14" s="114">
        <v>81</v>
      </c>
      <c r="B14" s="102" t="s">
        <v>101</v>
      </c>
      <c r="C14" s="117" t="s">
        <v>72</v>
      </c>
      <c r="D14" s="7">
        <v>1</v>
      </c>
      <c r="E14" s="7"/>
      <c r="F14" s="7"/>
      <c r="G14" s="7" t="s">
        <v>135</v>
      </c>
      <c r="H14" s="7"/>
      <c r="I14" s="7"/>
      <c r="J14" s="7" t="s">
        <v>135</v>
      </c>
    </row>
    <row r="15" spans="1:10" ht="12.75">
      <c r="A15" s="114">
        <v>78</v>
      </c>
      <c r="B15" s="104" t="s">
        <v>155</v>
      </c>
      <c r="C15" s="117" t="s">
        <v>72</v>
      </c>
      <c r="D15" s="7">
        <v>1</v>
      </c>
      <c r="E15" s="7"/>
      <c r="F15" s="7" t="s">
        <v>135</v>
      </c>
      <c r="G15" s="7"/>
      <c r="H15" s="7"/>
      <c r="I15" s="7" t="s">
        <v>135</v>
      </c>
      <c r="J15" s="7"/>
    </row>
    <row r="16" spans="1:10" ht="12.75">
      <c r="A16" s="114">
        <v>77</v>
      </c>
      <c r="B16" s="102" t="s">
        <v>131</v>
      </c>
      <c r="C16" s="117" t="s">
        <v>72</v>
      </c>
      <c r="D16" s="7">
        <v>1</v>
      </c>
      <c r="E16" s="7"/>
      <c r="F16" s="7" t="s">
        <v>135</v>
      </c>
      <c r="G16" s="7"/>
      <c r="H16" s="7"/>
      <c r="I16" s="7" t="s">
        <v>135</v>
      </c>
      <c r="J16" s="7"/>
    </row>
    <row r="17" spans="1:10" ht="12.75">
      <c r="A17" s="114">
        <v>77</v>
      </c>
      <c r="B17" s="102" t="s">
        <v>118</v>
      </c>
      <c r="C17" s="117" t="s">
        <v>72</v>
      </c>
      <c r="D17" s="7">
        <v>2</v>
      </c>
      <c r="E17" s="7" t="s">
        <v>135</v>
      </c>
      <c r="F17" s="7"/>
      <c r="G17" s="7"/>
      <c r="H17" s="7"/>
      <c r="I17" s="7"/>
      <c r="J17" s="7"/>
    </row>
    <row r="18" spans="1:10" ht="12.75">
      <c r="A18" s="114">
        <v>77</v>
      </c>
      <c r="B18" s="102" t="s">
        <v>120</v>
      </c>
      <c r="C18" s="117" t="s">
        <v>72</v>
      </c>
      <c r="D18" s="7">
        <v>2</v>
      </c>
      <c r="E18" s="7"/>
      <c r="F18" s="7" t="s">
        <v>135</v>
      </c>
      <c r="G18" s="7"/>
      <c r="H18" s="7"/>
      <c r="I18" s="7"/>
      <c r="J18" s="7"/>
    </row>
    <row r="19" spans="1:10" ht="12.75">
      <c r="A19" s="114">
        <v>71</v>
      </c>
      <c r="B19" s="102" t="s">
        <v>146</v>
      </c>
      <c r="C19" s="117" t="s">
        <v>72</v>
      </c>
      <c r="D19" s="7">
        <v>2</v>
      </c>
      <c r="E19" s="7" t="s">
        <v>135</v>
      </c>
      <c r="F19" s="7"/>
      <c r="G19" s="7"/>
      <c r="H19" s="7"/>
      <c r="I19" s="7"/>
      <c r="J19" s="7"/>
    </row>
    <row r="20" spans="1:10" ht="12.75">
      <c r="A20" s="114">
        <v>69</v>
      </c>
      <c r="B20" s="102" t="s">
        <v>156</v>
      </c>
      <c r="C20" s="117" t="s">
        <v>72</v>
      </c>
      <c r="D20" s="7">
        <v>2</v>
      </c>
      <c r="E20" s="7"/>
      <c r="F20" s="7" t="s">
        <v>135</v>
      </c>
      <c r="G20" s="7"/>
      <c r="H20" s="7"/>
      <c r="I20" s="7"/>
      <c r="J20" s="7"/>
    </row>
    <row r="21" spans="1:10" ht="12.75">
      <c r="A21" s="114">
        <v>69</v>
      </c>
      <c r="B21" s="102" t="s">
        <v>157</v>
      </c>
      <c r="C21" s="117" t="s">
        <v>72</v>
      </c>
      <c r="D21" s="7"/>
      <c r="E21" s="7" t="s">
        <v>135</v>
      </c>
      <c r="F21" s="7"/>
      <c r="G21" s="7"/>
      <c r="H21" s="7"/>
      <c r="I21" s="7"/>
      <c r="J21" s="7"/>
    </row>
    <row r="22" ht="12.75">
      <c r="B22" s="109"/>
    </row>
    <row r="23" ht="12.75">
      <c r="B23" s="42"/>
    </row>
    <row r="24" ht="12.75">
      <c r="B24" s="42"/>
    </row>
    <row r="25" spans="1:3" ht="12.75">
      <c r="A25" s="41">
        <f>COUNTIF(E13:H24,"x")</f>
        <v>9</v>
      </c>
      <c r="B25" t="s">
        <v>35</v>
      </c>
      <c r="C25">
        <f>A25*80%</f>
        <v>7.2</v>
      </c>
    </row>
    <row r="26" spans="2:3" ht="12.75">
      <c r="B26" t="s">
        <v>8</v>
      </c>
      <c r="C26">
        <f>ROUNDDOWN(C25,0.1)</f>
        <v>7</v>
      </c>
    </row>
    <row r="27" spans="2:3" ht="12.75">
      <c r="B27" t="s">
        <v>9</v>
      </c>
      <c r="C27">
        <f>SUM(A1:A19)</f>
        <v>550</v>
      </c>
    </row>
    <row r="28" spans="2:4" ht="12.75">
      <c r="B28" t="s">
        <v>10</v>
      </c>
      <c r="C28" s="19">
        <f>SUM(C27/C26)</f>
        <v>78.57142857142857</v>
      </c>
      <c r="D28" s="1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27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1" customWidth="1"/>
    <col min="2" max="2" width="18.421875" style="0" bestFit="1" customWidth="1"/>
    <col min="3" max="3" width="10.42187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93" t="s">
        <v>27</v>
      </c>
    </row>
    <row r="2" ht="12.75">
      <c r="A2" s="93" t="s">
        <v>0</v>
      </c>
    </row>
    <row r="4" spans="1:2" ht="15.75">
      <c r="A4" s="37" t="s">
        <v>153</v>
      </c>
      <c r="B4" s="38"/>
    </row>
    <row r="5" ht="12.75">
      <c r="A5" s="93" t="s">
        <v>1</v>
      </c>
    </row>
    <row r="7" ht="15.75">
      <c r="A7" s="16" t="s">
        <v>97</v>
      </c>
    </row>
    <row r="8" ht="12.75">
      <c r="A8" s="93"/>
    </row>
    <row r="10" spans="1:10" ht="12.75">
      <c r="A10" s="94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95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83</v>
      </c>
      <c r="B13" s="104" t="s">
        <v>137</v>
      </c>
      <c r="C13" s="117" t="s">
        <v>54</v>
      </c>
      <c r="D13" s="7">
        <v>1</v>
      </c>
      <c r="E13" s="7"/>
      <c r="F13" s="7" t="s">
        <v>135</v>
      </c>
      <c r="G13" s="7"/>
      <c r="H13" s="7"/>
      <c r="I13" s="7" t="s">
        <v>135</v>
      </c>
      <c r="J13" s="7" t="s">
        <v>135</v>
      </c>
    </row>
    <row r="14" spans="1:10" ht="12.75">
      <c r="A14" s="114">
        <v>80</v>
      </c>
      <c r="B14" s="102" t="s">
        <v>161</v>
      </c>
      <c r="C14" s="117" t="s">
        <v>54</v>
      </c>
      <c r="D14" s="7">
        <v>1</v>
      </c>
      <c r="E14" s="7" t="s">
        <v>135</v>
      </c>
      <c r="F14" s="7"/>
      <c r="G14" s="7"/>
      <c r="H14" s="7"/>
      <c r="I14" s="7"/>
      <c r="J14" s="7" t="s">
        <v>135</v>
      </c>
    </row>
    <row r="15" spans="1:10" ht="12.75">
      <c r="A15" s="114">
        <v>69</v>
      </c>
      <c r="B15" s="102" t="s">
        <v>105</v>
      </c>
      <c r="C15" s="117" t="s">
        <v>54</v>
      </c>
      <c r="D15" s="7">
        <v>1</v>
      </c>
      <c r="E15" s="7"/>
      <c r="F15" s="7"/>
      <c r="G15" s="7"/>
      <c r="H15" s="7" t="s">
        <v>135</v>
      </c>
      <c r="I15" s="7"/>
      <c r="J15" s="7"/>
    </row>
    <row r="16" ht="12.75">
      <c r="B16" s="109"/>
    </row>
    <row r="18" ht="12.75">
      <c r="B18" s="45"/>
    </row>
    <row r="19" ht="12.75">
      <c r="B19" s="45"/>
    </row>
    <row r="20" ht="12.75">
      <c r="B20" s="45"/>
    </row>
    <row r="21" ht="12.75">
      <c r="B21" s="45"/>
    </row>
    <row r="22" ht="12.75">
      <c r="B22" s="42"/>
    </row>
    <row r="24" spans="1:3" ht="12.75">
      <c r="A24" s="41">
        <f>COUNTIF(E13:H22,"x")</f>
        <v>3</v>
      </c>
      <c r="B24" t="s">
        <v>35</v>
      </c>
      <c r="C24">
        <f>A24*80%</f>
        <v>2.4000000000000004</v>
      </c>
    </row>
    <row r="25" spans="2:3" ht="12.75">
      <c r="B25" t="s">
        <v>8</v>
      </c>
      <c r="C25">
        <f>ROUNDDOWN(C24,0.1)</f>
        <v>2</v>
      </c>
    </row>
    <row r="26" spans="2:3" ht="12.75">
      <c r="B26" t="s">
        <v>9</v>
      </c>
      <c r="C26">
        <f>SUM(A13:A14)</f>
        <v>163</v>
      </c>
    </row>
    <row r="27" spans="2:4" ht="12.75">
      <c r="B27" t="s">
        <v>10</v>
      </c>
      <c r="C27" s="19">
        <f>SUM(C26/C25)</f>
        <v>81.5</v>
      </c>
      <c r="D27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J27"/>
  <sheetViews>
    <sheetView workbookViewId="0" topLeftCell="A1">
      <selection activeCell="D35" sqref="D35"/>
    </sheetView>
  </sheetViews>
  <sheetFormatPr defaultColWidth="11.421875" defaultRowHeight="12.75"/>
  <cols>
    <col min="1" max="1" width="11.421875" style="4" customWidth="1"/>
    <col min="2" max="2" width="18.421875" style="0" bestFit="1" customWidth="1"/>
    <col min="3" max="3" width="6.28125" style="0" bestFit="1" customWidth="1"/>
    <col min="4" max="4" width="7.00390625" style="4" bestFit="1" customWidth="1"/>
    <col min="5" max="8" width="3.8515625" style="4" customWidth="1"/>
    <col min="9" max="9" width="5.421875" style="4" customWidth="1"/>
    <col min="10" max="10" width="5.140625" style="4" customWidth="1"/>
  </cols>
  <sheetData>
    <row r="1" ht="12.75">
      <c r="A1" s="17" t="s">
        <v>27</v>
      </c>
    </row>
    <row r="2" ht="12.75">
      <c r="A2" s="17" t="s">
        <v>0</v>
      </c>
    </row>
    <row r="4" spans="1:2" ht="15.75">
      <c r="A4" s="37" t="s">
        <v>153</v>
      </c>
      <c r="B4" s="38"/>
    </row>
    <row r="5" ht="12.75">
      <c r="A5" s="17" t="s">
        <v>1</v>
      </c>
    </row>
    <row r="7" ht="15.75">
      <c r="A7" s="16" t="s">
        <v>97</v>
      </c>
    </row>
    <row r="8" ht="12.75">
      <c r="A8" s="17"/>
    </row>
    <row r="10" spans="1:10" ht="12.75">
      <c r="A10" s="5" t="s">
        <v>2</v>
      </c>
      <c r="B10" s="1" t="s">
        <v>3</v>
      </c>
      <c r="C10" s="1" t="s">
        <v>4</v>
      </c>
      <c r="D10" s="5" t="s">
        <v>76</v>
      </c>
      <c r="I10" s="5" t="s">
        <v>5</v>
      </c>
      <c r="J10" s="6" t="s">
        <v>6</v>
      </c>
    </row>
    <row r="11" spans="1:10" ht="12.75">
      <c r="A11" s="8"/>
      <c r="B11" s="2"/>
      <c r="C11" s="2"/>
      <c r="D11" s="8"/>
      <c r="E11" s="82">
        <v>1</v>
      </c>
      <c r="F11" s="7">
        <v>2</v>
      </c>
      <c r="G11" s="7">
        <v>3</v>
      </c>
      <c r="H11" s="7">
        <v>4</v>
      </c>
      <c r="I11" s="8"/>
      <c r="J11" s="9"/>
    </row>
    <row r="13" spans="1:10" ht="12.75">
      <c r="A13" s="114">
        <v>85</v>
      </c>
      <c r="B13" s="102" t="s">
        <v>106</v>
      </c>
      <c r="C13" s="104" t="s">
        <v>79</v>
      </c>
      <c r="D13" s="114"/>
      <c r="E13" s="114"/>
      <c r="F13" s="114"/>
      <c r="G13" s="114" t="s">
        <v>135</v>
      </c>
      <c r="H13" s="114"/>
      <c r="I13" s="114"/>
      <c r="J13" s="114" t="s">
        <v>135</v>
      </c>
    </row>
    <row r="14" spans="1:10" ht="12.75">
      <c r="A14" s="114">
        <v>67</v>
      </c>
      <c r="B14" s="102" t="s">
        <v>162</v>
      </c>
      <c r="C14" s="104" t="s">
        <v>79</v>
      </c>
      <c r="D14" s="114"/>
      <c r="E14" s="114" t="s">
        <v>135</v>
      </c>
      <c r="F14" s="114"/>
      <c r="G14" s="114"/>
      <c r="H14" s="114"/>
      <c r="I14" s="114"/>
      <c r="J14" s="114"/>
    </row>
    <row r="15" spans="1:10" ht="12.75">
      <c r="A15" s="41"/>
      <c r="B15" s="109"/>
      <c r="C15" s="42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109"/>
      <c r="C16" s="42"/>
      <c r="D16" s="41"/>
      <c r="E16" s="41"/>
      <c r="F16" s="41"/>
      <c r="G16" s="41"/>
      <c r="H16" s="41"/>
      <c r="I16" s="41"/>
      <c r="J16" s="41"/>
    </row>
    <row r="17" spans="1:10" ht="12.75">
      <c r="A17" s="41"/>
      <c r="C17" s="42"/>
      <c r="D17" s="41"/>
      <c r="E17" s="41"/>
      <c r="F17" s="41"/>
      <c r="G17" s="41"/>
      <c r="H17" s="41"/>
      <c r="I17" s="41"/>
      <c r="J17" s="41"/>
    </row>
    <row r="18" spans="1:10" ht="12.75">
      <c r="A18" s="41"/>
      <c r="C18" s="42"/>
      <c r="D18" s="41"/>
      <c r="E18" s="41"/>
      <c r="F18" s="41"/>
      <c r="G18" s="41"/>
      <c r="H18" s="41"/>
      <c r="I18" s="41"/>
      <c r="J18" s="41"/>
    </row>
    <row r="19" spans="1:10" ht="12.75">
      <c r="A19" s="41"/>
      <c r="C19" s="42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5"/>
      <c r="C20" s="42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5"/>
      <c r="C21" s="42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5"/>
      <c r="C22" s="42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5"/>
      <c r="C23" s="42"/>
      <c r="D23" s="41"/>
      <c r="E23" s="41"/>
      <c r="F23" s="41"/>
      <c r="G23" s="41"/>
      <c r="H23" s="41"/>
      <c r="I23" s="41"/>
      <c r="J23" s="41"/>
    </row>
    <row r="24" spans="1:3" ht="12.75">
      <c r="A24" s="4">
        <f>COUNTIF(E13:H23,"x")</f>
        <v>2</v>
      </c>
      <c r="B24" t="s">
        <v>35</v>
      </c>
      <c r="C24">
        <f>A24*80%</f>
        <v>1.6</v>
      </c>
    </row>
    <row r="25" spans="2:3" ht="12.75">
      <c r="B25" t="s">
        <v>8</v>
      </c>
      <c r="C25">
        <f>ROUNDDOWN(C24,0.1)</f>
        <v>1</v>
      </c>
    </row>
    <row r="26" spans="2:3" ht="12.75">
      <c r="B26" t="s">
        <v>9</v>
      </c>
      <c r="C26">
        <f>SUM(A13:A13)</f>
        <v>85</v>
      </c>
    </row>
    <row r="27" spans="2:4" ht="12.75">
      <c r="B27" t="s">
        <v>10</v>
      </c>
      <c r="C27" s="19">
        <f>SUM(C26/C25)</f>
        <v>85</v>
      </c>
      <c r="D27" s="18"/>
    </row>
  </sheetData>
  <sheetProtection/>
  <printOptions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K70"/>
  <sheetViews>
    <sheetView tabSelected="1" workbookViewId="0" topLeftCell="A1">
      <pane xSplit="11" ySplit="11" topLeftCell="L12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1.421875" defaultRowHeight="12.75"/>
  <cols>
    <col min="1" max="1" width="5.7109375" style="4" bestFit="1" customWidth="1"/>
    <col min="2" max="2" width="7.140625" style="0" customWidth="1"/>
    <col min="3" max="3" width="19.7109375" style="49" bestFit="1" customWidth="1"/>
    <col min="4" max="4" width="18.28125" style="49" customWidth="1"/>
    <col min="5" max="5" width="7.7109375" style="49" bestFit="1" customWidth="1"/>
    <col min="6" max="9" width="3.8515625" style="4" customWidth="1"/>
    <col min="10" max="10" width="5.421875" style="4" customWidth="1"/>
    <col min="11" max="11" width="5.140625" style="4" customWidth="1"/>
  </cols>
  <sheetData>
    <row r="1" ht="12.75">
      <c r="A1" t="s">
        <v>26</v>
      </c>
    </row>
    <row r="4" spans="1:11" s="39" customFormat="1" ht="15.75">
      <c r="A4" s="98" t="s">
        <v>153</v>
      </c>
      <c r="B4" s="38"/>
      <c r="C4" s="50"/>
      <c r="D4" s="51"/>
      <c r="E4" s="51"/>
      <c r="F4" s="40"/>
      <c r="G4" s="40"/>
      <c r="H4" s="40"/>
      <c r="I4" s="40"/>
      <c r="J4" s="40"/>
      <c r="K4" s="40"/>
    </row>
    <row r="5" ht="12.75">
      <c r="A5" t="s">
        <v>1</v>
      </c>
    </row>
    <row r="7" spans="1:11" ht="23.25">
      <c r="A7" s="134" t="s">
        <v>68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10" spans="1:11" s="23" customFormat="1" ht="12.75">
      <c r="A10" s="26" t="s">
        <v>14</v>
      </c>
      <c r="B10" s="24" t="s">
        <v>2</v>
      </c>
      <c r="C10" s="52" t="s">
        <v>3</v>
      </c>
      <c r="D10" s="52" t="s">
        <v>4</v>
      </c>
      <c r="E10" s="52" t="s">
        <v>76</v>
      </c>
      <c r="F10" s="22" t="s">
        <v>23</v>
      </c>
      <c r="G10" s="22"/>
      <c r="H10" s="32"/>
      <c r="I10" s="33"/>
      <c r="J10" s="26" t="s">
        <v>5</v>
      </c>
      <c r="K10" s="27" t="s">
        <v>6</v>
      </c>
    </row>
    <row r="11" spans="1:11" s="23" customFormat="1" ht="12.75">
      <c r="A11" s="30"/>
      <c r="B11" s="28"/>
      <c r="C11" s="53"/>
      <c r="D11" s="53"/>
      <c r="E11" s="53"/>
      <c r="F11" s="22">
        <v>1</v>
      </c>
      <c r="G11" s="22">
        <v>2</v>
      </c>
      <c r="H11" s="22">
        <v>3</v>
      </c>
      <c r="I11" s="22">
        <v>4</v>
      </c>
      <c r="J11" s="30"/>
      <c r="K11" s="31"/>
    </row>
    <row r="12" ht="12.75">
      <c r="B12" s="4"/>
    </row>
    <row r="13" spans="1:11" ht="12.75">
      <c r="A13" s="7">
        <v>1</v>
      </c>
      <c r="B13" s="114">
        <v>91</v>
      </c>
      <c r="C13" s="102" t="s">
        <v>100</v>
      </c>
      <c r="D13" s="117" t="s">
        <v>58</v>
      </c>
      <c r="E13" s="7">
        <v>1</v>
      </c>
      <c r="F13" s="7"/>
      <c r="G13" s="7"/>
      <c r="H13" s="7" t="s">
        <v>135</v>
      </c>
      <c r="I13" s="7"/>
      <c r="J13" s="7"/>
      <c r="K13" s="7" t="s">
        <v>135</v>
      </c>
    </row>
    <row r="14" spans="1:11" ht="12.75">
      <c r="A14" s="7">
        <v>2</v>
      </c>
      <c r="B14" s="114">
        <v>90</v>
      </c>
      <c r="C14" s="102" t="s">
        <v>107</v>
      </c>
      <c r="D14" s="117" t="s">
        <v>29</v>
      </c>
      <c r="E14" s="7">
        <v>1</v>
      </c>
      <c r="F14" s="7"/>
      <c r="G14" s="7"/>
      <c r="H14" s="7"/>
      <c r="I14" s="7" t="s">
        <v>135</v>
      </c>
      <c r="J14" s="7"/>
      <c r="K14" s="7" t="s">
        <v>135</v>
      </c>
    </row>
    <row r="15" spans="1:11" ht="12.75">
      <c r="A15" s="7">
        <v>3</v>
      </c>
      <c r="B15" s="114">
        <v>89</v>
      </c>
      <c r="C15" s="102" t="s">
        <v>128</v>
      </c>
      <c r="D15" s="117" t="s">
        <v>58</v>
      </c>
      <c r="E15" s="7"/>
      <c r="F15" s="7"/>
      <c r="G15" s="7"/>
      <c r="H15" s="7"/>
      <c r="I15" s="7" t="s">
        <v>135</v>
      </c>
      <c r="J15" s="7"/>
      <c r="K15" s="7" t="s">
        <v>135</v>
      </c>
    </row>
    <row r="16" spans="1:11" ht="12.75">
      <c r="A16" s="7">
        <v>4</v>
      </c>
      <c r="B16" s="114">
        <v>89</v>
      </c>
      <c r="C16" s="102" t="s">
        <v>102</v>
      </c>
      <c r="D16" s="117" t="s">
        <v>72</v>
      </c>
      <c r="E16" s="7">
        <v>1</v>
      </c>
      <c r="F16" s="7"/>
      <c r="G16" s="7"/>
      <c r="H16" s="7"/>
      <c r="I16" s="7" t="s">
        <v>135</v>
      </c>
      <c r="J16" s="7"/>
      <c r="K16" s="7" t="s">
        <v>135</v>
      </c>
    </row>
    <row r="17" spans="1:11" ht="12.75">
      <c r="A17" s="7">
        <v>5</v>
      </c>
      <c r="B17" s="114">
        <v>85</v>
      </c>
      <c r="C17" s="102" t="s">
        <v>132</v>
      </c>
      <c r="D17" s="117" t="s">
        <v>34</v>
      </c>
      <c r="E17" s="7">
        <v>1</v>
      </c>
      <c r="F17" s="7"/>
      <c r="G17" s="7" t="s">
        <v>135</v>
      </c>
      <c r="H17" s="7"/>
      <c r="I17" s="7"/>
      <c r="J17" s="7"/>
      <c r="K17" s="7" t="s">
        <v>135</v>
      </c>
    </row>
    <row r="18" spans="1:11" ht="12.75">
      <c r="A18" s="7">
        <v>6</v>
      </c>
      <c r="B18" s="114">
        <v>85</v>
      </c>
      <c r="C18" s="102" t="s">
        <v>134</v>
      </c>
      <c r="D18" s="117" t="s">
        <v>30</v>
      </c>
      <c r="E18" s="7">
        <v>1</v>
      </c>
      <c r="F18" s="7"/>
      <c r="G18" s="7" t="s">
        <v>135</v>
      </c>
      <c r="H18" s="7"/>
      <c r="I18" s="7"/>
      <c r="J18" s="7" t="s">
        <v>135</v>
      </c>
      <c r="K18" s="7" t="s">
        <v>135</v>
      </c>
    </row>
    <row r="19" spans="1:11" ht="12.75">
      <c r="A19" s="7">
        <v>7</v>
      </c>
      <c r="B19" s="114">
        <v>85</v>
      </c>
      <c r="C19" s="102" t="s">
        <v>106</v>
      </c>
      <c r="D19" s="104" t="s">
        <v>79</v>
      </c>
      <c r="E19" s="114"/>
      <c r="F19" s="114"/>
      <c r="G19" s="114"/>
      <c r="H19" s="114" t="s">
        <v>135</v>
      </c>
      <c r="I19" s="114"/>
      <c r="J19" s="114"/>
      <c r="K19" s="114" t="s">
        <v>135</v>
      </c>
    </row>
    <row r="20" spans="1:11" ht="12.75">
      <c r="A20" s="7">
        <v>8</v>
      </c>
      <c r="B20" s="114">
        <v>84</v>
      </c>
      <c r="C20" s="104" t="s">
        <v>98</v>
      </c>
      <c r="D20" s="117" t="s">
        <v>58</v>
      </c>
      <c r="E20" s="7">
        <v>1</v>
      </c>
      <c r="F20" s="7"/>
      <c r="G20" s="7"/>
      <c r="H20" s="7"/>
      <c r="I20" s="7" t="s">
        <v>135</v>
      </c>
      <c r="J20" s="7"/>
      <c r="K20" s="7" t="s">
        <v>135</v>
      </c>
    </row>
    <row r="21" spans="1:11" ht="12.75">
      <c r="A21" s="7">
        <v>9</v>
      </c>
      <c r="B21" s="114">
        <v>84</v>
      </c>
      <c r="C21" s="104" t="s">
        <v>133</v>
      </c>
      <c r="D21" s="117" t="s">
        <v>30</v>
      </c>
      <c r="E21" s="7">
        <v>1</v>
      </c>
      <c r="F21" s="7"/>
      <c r="G21" s="7" t="s">
        <v>135</v>
      </c>
      <c r="H21" s="7"/>
      <c r="I21" s="7"/>
      <c r="J21" s="7"/>
      <c r="K21" s="7" t="s">
        <v>135</v>
      </c>
    </row>
    <row r="22" spans="1:11" ht="12.75">
      <c r="A22" s="7">
        <v>10</v>
      </c>
      <c r="B22" s="114">
        <v>83</v>
      </c>
      <c r="C22" s="102" t="s">
        <v>129</v>
      </c>
      <c r="D22" s="117" t="s">
        <v>7</v>
      </c>
      <c r="E22" s="7">
        <v>1</v>
      </c>
      <c r="F22" s="7"/>
      <c r="G22" s="7" t="s">
        <v>135</v>
      </c>
      <c r="H22" s="7"/>
      <c r="I22" s="7"/>
      <c r="J22" s="7"/>
      <c r="K22" s="7" t="s">
        <v>135</v>
      </c>
    </row>
    <row r="23" spans="1:11" ht="12.75">
      <c r="A23" s="7">
        <v>11</v>
      </c>
      <c r="B23" s="114">
        <v>83</v>
      </c>
      <c r="C23" s="104" t="s">
        <v>137</v>
      </c>
      <c r="D23" s="117" t="s">
        <v>54</v>
      </c>
      <c r="E23" s="7">
        <v>1</v>
      </c>
      <c r="F23" s="7"/>
      <c r="G23" s="7" t="s">
        <v>135</v>
      </c>
      <c r="H23" s="7"/>
      <c r="I23" s="7"/>
      <c r="J23" s="7" t="s">
        <v>135</v>
      </c>
      <c r="K23" s="7" t="s">
        <v>135</v>
      </c>
    </row>
    <row r="24" spans="1:11" ht="12.75">
      <c r="A24" s="7">
        <v>12</v>
      </c>
      <c r="B24" s="114">
        <v>82</v>
      </c>
      <c r="C24" s="102" t="s">
        <v>104</v>
      </c>
      <c r="D24" s="117" t="s">
        <v>30</v>
      </c>
      <c r="E24" s="7">
        <v>1</v>
      </c>
      <c r="F24" s="7"/>
      <c r="G24" s="7"/>
      <c r="H24" s="7"/>
      <c r="I24" s="7" t="s">
        <v>135</v>
      </c>
      <c r="J24" s="7"/>
      <c r="K24" s="7" t="s">
        <v>135</v>
      </c>
    </row>
    <row r="25" spans="1:11" ht="12.75">
      <c r="A25" s="7">
        <v>13</v>
      </c>
      <c r="B25" s="114">
        <v>81</v>
      </c>
      <c r="C25" s="102" t="s">
        <v>160</v>
      </c>
      <c r="D25" s="117" t="s">
        <v>30</v>
      </c>
      <c r="E25" s="7"/>
      <c r="F25" s="7" t="s">
        <v>135</v>
      </c>
      <c r="G25" s="7"/>
      <c r="H25" s="7"/>
      <c r="I25" s="7"/>
      <c r="J25" s="7"/>
      <c r="K25" s="7" t="s">
        <v>135</v>
      </c>
    </row>
    <row r="26" spans="1:11" ht="12.75">
      <c r="A26" s="7">
        <v>14</v>
      </c>
      <c r="B26" s="114">
        <v>81</v>
      </c>
      <c r="C26" s="102" t="s">
        <v>101</v>
      </c>
      <c r="D26" s="117" t="s">
        <v>72</v>
      </c>
      <c r="E26" s="7">
        <v>1</v>
      </c>
      <c r="F26" s="7"/>
      <c r="G26" s="7"/>
      <c r="H26" s="7" t="s">
        <v>135</v>
      </c>
      <c r="I26" s="7"/>
      <c r="J26" s="7"/>
      <c r="K26" s="7" t="s">
        <v>135</v>
      </c>
    </row>
    <row r="27" spans="1:11" ht="12.75">
      <c r="A27" s="7">
        <v>15</v>
      </c>
      <c r="B27" s="114">
        <v>80</v>
      </c>
      <c r="C27" s="102" t="s">
        <v>161</v>
      </c>
      <c r="D27" s="117" t="s">
        <v>54</v>
      </c>
      <c r="E27" s="7">
        <v>1</v>
      </c>
      <c r="F27" s="7" t="s">
        <v>135</v>
      </c>
      <c r="G27" s="7"/>
      <c r="H27" s="7"/>
      <c r="I27" s="7"/>
      <c r="J27" s="7"/>
      <c r="K27" s="7" t="s">
        <v>135</v>
      </c>
    </row>
    <row r="28" spans="1:11" ht="12.75">
      <c r="A28" s="7">
        <v>16</v>
      </c>
      <c r="B28" s="114">
        <v>79</v>
      </c>
      <c r="C28" s="102" t="s">
        <v>109</v>
      </c>
      <c r="D28" s="117" t="s">
        <v>29</v>
      </c>
      <c r="E28" s="7">
        <v>1</v>
      </c>
      <c r="F28" s="7"/>
      <c r="G28" s="7"/>
      <c r="H28" s="7"/>
      <c r="I28" s="7" t="s">
        <v>135</v>
      </c>
      <c r="J28" s="7"/>
      <c r="K28" s="7"/>
    </row>
    <row r="29" spans="1:11" ht="12.75">
      <c r="A29" s="7">
        <v>17</v>
      </c>
      <c r="B29" s="114">
        <v>79</v>
      </c>
      <c r="C29" s="102" t="s">
        <v>122</v>
      </c>
      <c r="D29" s="117" t="s">
        <v>34</v>
      </c>
      <c r="E29" s="7">
        <v>1</v>
      </c>
      <c r="F29" s="7"/>
      <c r="G29" s="7" t="s">
        <v>135</v>
      </c>
      <c r="H29" s="7"/>
      <c r="I29" s="7"/>
      <c r="J29" s="7"/>
      <c r="K29" s="7" t="s">
        <v>135</v>
      </c>
    </row>
    <row r="30" spans="1:11" ht="12.75">
      <c r="A30" s="7">
        <v>18</v>
      </c>
      <c r="B30" s="114">
        <v>78</v>
      </c>
      <c r="C30" s="102" t="s">
        <v>127</v>
      </c>
      <c r="D30" s="117" t="s">
        <v>58</v>
      </c>
      <c r="E30" s="7">
        <v>1</v>
      </c>
      <c r="F30" s="7"/>
      <c r="G30" s="7" t="s">
        <v>135</v>
      </c>
      <c r="H30" s="7"/>
      <c r="I30" s="7"/>
      <c r="J30" s="7"/>
      <c r="K30" s="7"/>
    </row>
    <row r="31" spans="1:11" ht="12.75">
      <c r="A31" s="7">
        <v>19</v>
      </c>
      <c r="B31" s="114">
        <v>78</v>
      </c>
      <c r="C31" s="102" t="s">
        <v>121</v>
      </c>
      <c r="D31" s="117" t="s">
        <v>34</v>
      </c>
      <c r="E31" s="7">
        <v>1</v>
      </c>
      <c r="F31" s="7"/>
      <c r="G31" s="7" t="s">
        <v>135</v>
      </c>
      <c r="H31" s="7"/>
      <c r="I31" s="7"/>
      <c r="J31" s="7"/>
      <c r="K31" s="7"/>
    </row>
    <row r="32" spans="1:11" ht="12.75">
      <c r="A32" s="7">
        <v>20</v>
      </c>
      <c r="B32" s="114">
        <v>78</v>
      </c>
      <c r="C32" s="104" t="s">
        <v>155</v>
      </c>
      <c r="D32" s="117" t="s">
        <v>72</v>
      </c>
      <c r="E32" s="7">
        <v>1</v>
      </c>
      <c r="F32" s="7"/>
      <c r="G32" s="7" t="s">
        <v>135</v>
      </c>
      <c r="H32" s="7"/>
      <c r="I32" s="7"/>
      <c r="J32" s="7" t="s">
        <v>135</v>
      </c>
      <c r="K32" s="7"/>
    </row>
    <row r="33" spans="1:11" ht="12.75">
      <c r="A33" s="7">
        <v>21</v>
      </c>
      <c r="B33" s="114">
        <v>77</v>
      </c>
      <c r="C33" s="102" t="s">
        <v>103</v>
      </c>
      <c r="D33" s="117" t="s">
        <v>34</v>
      </c>
      <c r="E33" s="7">
        <v>1</v>
      </c>
      <c r="F33" s="7"/>
      <c r="G33" s="7"/>
      <c r="H33" s="7" t="s">
        <v>135</v>
      </c>
      <c r="I33" s="7"/>
      <c r="J33" s="7"/>
      <c r="K33" s="7"/>
    </row>
    <row r="34" spans="1:11" ht="12.75">
      <c r="A34" s="7">
        <v>22</v>
      </c>
      <c r="B34" s="114">
        <v>77</v>
      </c>
      <c r="C34" s="102" t="s">
        <v>159</v>
      </c>
      <c r="D34" s="117" t="s">
        <v>30</v>
      </c>
      <c r="E34" s="7"/>
      <c r="F34" s="7" t="s">
        <v>135</v>
      </c>
      <c r="G34" s="7"/>
      <c r="H34" s="7"/>
      <c r="I34" s="7"/>
      <c r="J34" s="7"/>
      <c r="K34" s="7"/>
    </row>
    <row r="35" spans="1:11" ht="12.75">
      <c r="A35" s="7">
        <v>23</v>
      </c>
      <c r="B35" s="114">
        <v>77</v>
      </c>
      <c r="C35" s="102" t="s">
        <v>131</v>
      </c>
      <c r="D35" s="117" t="s">
        <v>72</v>
      </c>
      <c r="E35" s="7">
        <v>1</v>
      </c>
      <c r="F35" s="7"/>
      <c r="G35" s="7" t="s">
        <v>135</v>
      </c>
      <c r="H35" s="7"/>
      <c r="I35" s="7"/>
      <c r="J35" s="7" t="s">
        <v>135</v>
      </c>
      <c r="K35" s="7"/>
    </row>
    <row r="36" spans="1:11" ht="12.75">
      <c r="A36" s="7">
        <v>24</v>
      </c>
      <c r="B36" s="114">
        <v>77</v>
      </c>
      <c r="C36" s="102" t="s">
        <v>118</v>
      </c>
      <c r="D36" s="117" t="s">
        <v>72</v>
      </c>
      <c r="E36" s="7">
        <v>2</v>
      </c>
      <c r="F36" s="7" t="s">
        <v>135</v>
      </c>
      <c r="G36" s="7"/>
      <c r="H36" s="7"/>
      <c r="I36" s="7"/>
      <c r="J36" s="7"/>
      <c r="K36" s="7"/>
    </row>
    <row r="37" spans="1:11" ht="12.75">
      <c r="A37" s="7">
        <v>25</v>
      </c>
      <c r="B37" s="114">
        <v>77</v>
      </c>
      <c r="C37" s="102" t="s">
        <v>120</v>
      </c>
      <c r="D37" s="117" t="s">
        <v>72</v>
      </c>
      <c r="E37" s="7">
        <v>2</v>
      </c>
      <c r="F37" s="7"/>
      <c r="G37" s="7" t="s">
        <v>135</v>
      </c>
      <c r="H37" s="7"/>
      <c r="I37" s="7"/>
      <c r="J37" s="7"/>
      <c r="K37" s="7"/>
    </row>
    <row r="38" spans="1:11" ht="12.75">
      <c r="A38" s="7">
        <v>26</v>
      </c>
      <c r="B38" s="114">
        <v>76</v>
      </c>
      <c r="C38" s="102" t="s">
        <v>108</v>
      </c>
      <c r="D38" s="117" t="s">
        <v>29</v>
      </c>
      <c r="E38" s="7">
        <v>1</v>
      </c>
      <c r="F38" s="7"/>
      <c r="G38" s="7"/>
      <c r="H38" s="7"/>
      <c r="I38" s="7" t="s">
        <v>135</v>
      </c>
      <c r="J38" s="7"/>
      <c r="K38" s="7"/>
    </row>
    <row r="39" spans="1:11" ht="12.75">
      <c r="A39" s="7">
        <v>27</v>
      </c>
      <c r="B39" s="114">
        <v>76</v>
      </c>
      <c r="C39" s="102" t="s">
        <v>111</v>
      </c>
      <c r="D39" s="117" t="s">
        <v>7</v>
      </c>
      <c r="E39" s="7">
        <v>1</v>
      </c>
      <c r="F39" s="7"/>
      <c r="G39" s="7" t="s">
        <v>135</v>
      </c>
      <c r="H39" s="7"/>
      <c r="I39" s="7"/>
      <c r="J39" s="7"/>
      <c r="K39" s="7"/>
    </row>
    <row r="40" spans="1:11" ht="12.75">
      <c r="A40" s="7">
        <v>28</v>
      </c>
      <c r="B40" s="114">
        <v>76</v>
      </c>
      <c r="C40" s="102" t="s">
        <v>158</v>
      </c>
      <c r="D40" s="117" t="s">
        <v>30</v>
      </c>
      <c r="E40" s="7">
        <v>1</v>
      </c>
      <c r="F40" s="7" t="s">
        <v>135</v>
      </c>
      <c r="G40" s="7"/>
      <c r="H40" s="7"/>
      <c r="I40" s="7"/>
      <c r="J40" s="7"/>
      <c r="K40" s="7"/>
    </row>
    <row r="41" spans="1:11" ht="12.75">
      <c r="A41" s="7">
        <v>29</v>
      </c>
      <c r="B41" s="114">
        <v>75</v>
      </c>
      <c r="C41" s="102" t="s">
        <v>154</v>
      </c>
      <c r="D41" s="117" t="s">
        <v>29</v>
      </c>
      <c r="E41" s="7">
        <v>1</v>
      </c>
      <c r="F41" s="7" t="s">
        <v>135</v>
      </c>
      <c r="G41" s="7"/>
      <c r="H41" s="7"/>
      <c r="I41" s="7" t="s">
        <v>180</v>
      </c>
      <c r="J41" s="7"/>
      <c r="K41" s="7"/>
    </row>
    <row r="42" spans="1:11" ht="12.75">
      <c r="A42" s="7">
        <v>30</v>
      </c>
      <c r="B42" s="114">
        <v>73</v>
      </c>
      <c r="C42" s="102" t="s">
        <v>136</v>
      </c>
      <c r="D42" s="117" t="s">
        <v>30</v>
      </c>
      <c r="E42" s="7"/>
      <c r="F42" s="7"/>
      <c r="G42" s="7" t="s">
        <v>135</v>
      </c>
      <c r="H42" s="7"/>
      <c r="I42" s="7"/>
      <c r="J42" s="7" t="s">
        <v>135</v>
      </c>
      <c r="K42" s="7"/>
    </row>
    <row r="43" spans="1:11" ht="12.75">
      <c r="A43" s="7">
        <v>31</v>
      </c>
      <c r="B43" s="114">
        <v>71</v>
      </c>
      <c r="C43" s="102" t="s">
        <v>146</v>
      </c>
      <c r="D43" s="117" t="s">
        <v>72</v>
      </c>
      <c r="E43" s="7">
        <v>2</v>
      </c>
      <c r="F43" s="7" t="s">
        <v>135</v>
      </c>
      <c r="G43" s="7"/>
      <c r="H43" s="7"/>
      <c r="I43" s="7"/>
      <c r="J43" s="7"/>
      <c r="K43" s="7"/>
    </row>
    <row r="44" spans="1:11" ht="12.75">
      <c r="A44" s="7">
        <v>32</v>
      </c>
      <c r="B44" s="114">
        <v>69</v>
      </c>
      <c r="C44" s="102" t="s">
        <v>156</v>
      </c>
      <c r="D44" s="117" t="s">
        <v>72</v>
      </c>
      <c r="E44" s="7">
        <v>2</v>
      </c>
      <c r="F44" s="7"/>
      <c r="G44" s="7" t="s">
        <v>135</v>
      </c>
      <c r="H44" s="7"/>
      <c r="I44" s="7"/>
      <c r="J44" s="7"/>
      <c r="K44" s="7"/>
    </row>
    <row r="45" spans="1:11" ht="12.75">
      <c r="A45" s="7">
        <v>33</v>
      </c>
      <c r="B45" s="114">
        <v>69</v>
      </c>
      <c r="C45" s="102" t="s">
        <v>157</v>
      </c>
      <c r="D45" s="117" t="s">
        <v>72</v>
      </c>
      <c r="E45" s="7"/>
      <c r="F45" s="7" t="s">
        <v>135</v>
      </c>
      <c r="G45" s="7"/>
      <c r="H45" s="7"/>
      <c r="I45" s="7"/>
      <c r="J45" s="7"/>
      <c r="K45" s="7"/>
    </row>
    <row r="46" spans="1:11" ht="12.75">
      <c r="A46" s="7">
        <v>34</v>
      </c>
      <c r="B46" s="114">
        <v>69</v>
      </c>
      <c r="C46" s="102" t="s">
        <v>105</v>
      </c>
      <c r="D46" s="117" t="s">
        <v>54</v>
      </c>
      <c r="E46" s="7">
        <v>1</v>
      </c>
      <c r="F46" s="7"/>
      <c r="G46" s="7"/>
      <c r="H46" s="7"/>
      <c r="I46" s="7" t="s">
        <v>135</v>
      </c>
      <c r="J46" s="7"/>
      <c r="K46" s="7"/>
    </row>
    <row r="47" spans="1:11" ht="12.75">
      <c r="A47" s="7">
        <v>35</v>
      </c>
      <c r="B47" s="114">
        <v>67</v>
      </c>
      <c r="C47" s="102" t="s">
        <v>162</v>
      </c>
      <c r="D47" s="104" t="s">
        <v>79</v>
      </c>
      <c r="E47" s="114"/>
      <c r="F47" s="114" t="s">
        <v>135</v>
      </c>
      <c r="G47" s="114"/>
      <c r="H47" s="114"/>
      <c r="I47" s="114"/>
      <c r="J47" s="114"/>
      <c r="K47" s="114"/>
    </row>
    <row r="48" spans="1:11" ht="12.75">
      <c r="A48" s="7">
        <v>36</v>
      </c>
      <c r="B48" s="114">
        <v>54</v>
      </c>
      <c r="C48" s="104" t="s">
        <v>130</v>
      </c>
      <c r="D48" s="117" t="s">
        <v>7</v>
      </c>
      <c r="E48" s="7">
        <v>1</v>
      </c>
      <c r="F48" s="7"/>
      <c r="G48" s="7" t="s">
        <v>135</v>
      </c>
      <c r="H48" s="7"/>
      <c r="I48" s="7"/>
      <c r="J48" s="7" t="s">
        <v>135</v>
      </c>
      <c r="K48" s="7"/>
    </row>
    <row r="49" spans="1:11" ht="12.75">
      <c r="A49" s="7">
        <v>37</v>
      </c>
      <c r="B49" s="114">
        <v>49</v>
      </c>
      <c r="C49" s="102" t="s">
        <v>99</v>
      </c>
      <c r="D49" s="117" t="s">
        <v>58</v>
      </c>
      <c r="E49" s="7">
        <v>1</v>
      </c>
      <c r="F49" s="7"/>
      <c r="G49" s="7" t="s">
        <v>135</v>
      </c>
      <c r="H49" s="7"/>
      <c r="I49" s="7"/>
      <c r="J49" s="7"/>
      <c r="K49" s="7"/>
    </row>
    <row r="50" spans="2:5" ht="12.75">
      <c r="B50" s="41"/>
      <c r="C50" s="42"/>
      <c r="D50"/>
      <c r="E50" s="4"/>
    </row>
    <row r="51" spans="2:5" ht="12.75">
      <c r="B51" s="41"/>
      <c r="C51" s="42"/>
      <c r="D51"/>
      <c r="E51" s="4"/>
    </row>
    <row r="52" spans="2:5" ht="12.75">
      <c r="B52" s="41"/>
      <c r="C52" s="42"/>
      <c r="D52"/>
      <c r="E52" s="4"/>
    </row>
    <row r="53" spans="2:11" ht="12.75">
      <c r="B53" s="41"/>
      <c r="C53" s="45"/>
      <c r="D53" s="42"/>
      <c r="E53" s="41"/>
      <c r="F53" s="41"/>
      <c r="G53" s="41"/>
      <c r="H53" s="41"/>
      <c r="I53" s="41"/>
      <c r="J53" s="41">
        <f>COUNTIF(J13:J49,"x")</f>
        <v>6</v>
      </c>
      <c r="K53" s="41">
        <f>COUNTIF(K13:K49,"x")</f>
        <v>16</v>
      </c>
    </row>
    <row r="54" spans="2:5" ht="12.75">
      <c r="B54" s="41"/>
      <c r="C54" s="42"/>
      <c r="D54"/>
      <c r="E54" s="4"/>
    </row>
    <row r="55" spans="2:5" ht="12.75">
      <c r="B55" s="41"/>
      <c r="C55" s="42"/>
      <c r="D55"/>
      <c r="E55" s="4"/>
    </row>
    <row r="56" spans="2:5" ht="12.75">
      <c r="B56" s="41"/>
      <c r="C56" s="42"/>
      <c r="D56"/>
      <c r="E56" s="4"/>
    </row>
    <row r="57" spans="2:5" ht="12.75">
      <c r="B57" s="41"/>
      <c r="C57" s="45"/>
      <c r="D57"/>
      <c r="E57" s="4"/>
    </row>
    <row r="58" spans="2:5" ht="12.75">
      <c r="B58" s="41"/>
      <c r="C58" s="42"/>
      <c r="D58"/>
      <c r="E58" s="4"/>
    </row>
    <row r="59" spans="2:5" ht="12.75">
      <c r="B59" s="41"/>
      <c r="C59" s="42"/>
      <c r="D59"/>
      <c r="E59" s="4"/>
    </row>
    <row r="60" spans="2:5" ht="12.75">
      <c r="B60" s="41"/>
      <c r="C60" s="45"/>
      <c r="D60"/>
      <c r="E60" s="4"/>
    </row>
    <row r="61" spans="2:5" ht="12.75">
      <c r="B61" s="41"/>
      <c r="C61" s="45"/>
      <c r="D61"/>
      <c r="E61" s="4"/>
    </row>
    <row r="62" spans="2:5" ht="12.75">
      <c r="B62" s="41"/>
      <c r="C62" s="42"/>
      <c r="D62"/>
      <c r="E62" s="4"/>
    </row>
    <row r="63" spans="2:5" ht="12.75">
      <c r="B63" s="41"/>
      <c r="C63" s="42"/>
      <c r="D63"/>
      <c r="E63" s="4"/>
    </row>
    <row r="64" spans="2:5" ht="12.75">
      <c r="B64" s="41"/>
      <c r="C64" s="42"/>
      <c r="D64"/>
      <c r="E64" s="4"/>
    </row>
    <row r="65" spans="2:5" ht="12.75">
      <c r="B65" s="41"/>
      <c r="C65" s="42"/>
      <c r="D65"/>
      <c r="E65" s="4"/>
    </row>
    <row r="66" spans="2:5" ht="12.75">
      <c r="B66" s="41"/>
      <c r="C66" s="42"/>
      <c r="D66"/>
      <c r="E66" s="4"/>
    </row>
    <row r="67" spans="2:5" ht="12.75">
      <c r="B67" s="41"/>
      <c r="C67" s="42"/>
      <c r="D67"/>
      <c r="E67" s="4"/>
    </row>
    <row r="68" spans="2:5" ht="12.75">
      <c r="B68" s="41"/>
      <c r="C68" s="42"/>
      <c r="D68"/>
      <c r="E68" s="4"/>
    </row>
    <row r="69" spans="2:5" ht="12.75">
      <c r="B69" s="85"/>
      <c r="C69" s="42"/>
      <c r="D69"/>
      <c r="E69" s="4"/>
    </row>
    <row r="70" spans="2:11" ht="12.75">
      <c r="B70" s="4"/>
      <c r="C70" s="42"/>
      <c r="D70"/>
      <c r="E70"/>
      <c r="F70" s="79"/>
      <c r="G70" s="79"/>
      <c r="H70" s="79"/>
      <c r="I70" s="79"/>
      <c r="J70" s="79"/>
      <c r="K70" s="79"/>
    </row>
  </sheetData>
  <sheetProtection/>
  <mergeCells count="1">
    <mergeCell ref="A7:K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  <headerFooter alignWithMargins="0">
    <oddHeader>&amp;C&amp;A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Bosshard AG</dc:creator>
  <cp:keywords/>
  <dc:description/>
  <cp:lastModifiedBy>Markus Roth</cp:lastModifiedBy>
  <cp:lastPrinted>2013-06-16T16:35:02Z</cp:lastPrinted>
  <dcterms:created xsi:type="dcterms:W3CDTF">2001-06-23T10:15:29Z</dcterms:created>
  <dcterms:modified xsi:type="dcterms:W3CDTF">2013-06-16T16:52:26Z</dcterms:modified>
  <cp:category/>
  <cp:version/>
  <cp:contentType/>
  <cp:contentStatus/>
</cp:coreProperties>
</file>